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28" activeTab="3"/>
  </bookViews>
  <sheets>
    <sheet name="BVC actiuni" sheetId="1" r:id="rId1"/>
    <sheet name="bvc PN" sheetId="2" r:id="rId2"/>
    <sheet name="BVC SECTII" sheetId="3" r:id="rId3"/>
    <sheet name="BVC total 2010" sheetId="4" r:id="rId4"/>
  </sheets>
  <externalReferences>
    <externalReference r:id="rId7"/>
    <externalReference r:id="rId8"/>
  </externalReferences>
  <definedNames>
    <definedName name="_xlnm.Print_Area" localSheetId="3">'BVC total 2010'!$AB$1:$AH$36</definedName>
  </definedNames>
  <calcPr fullCalcOnLoad="1"/>
</workbook>
</file>

<file path=xl/sharedStrings.xml><?xml version="1.0" encoding="utf-8"?>
<sst xmlns="http://schemas.openxmlformats.org/spreadsheetml/2006/main" count="2692" uniqueCount="362">
  <si>
    <t>Sumele aferente programelor de sanatate se defalca pe fiecare program, subprogram sau actiune sanitara conform clasificatiei bugetare;</t>
  </si>
  <si>
    <t>Veniturile din cercetare sunt cele prevazute in contracte cu terte persoane fizice si juridice, conform legii;</t>
  </si>
  <si>
    <t>Nota</t>
  </si>
  <si>
    <t>***)  se detaliaza pe structura clasificatiei bugetare</t>
  </si>
  <si>
    <t>**) se detaliaza pe surse</t>
  </si>
  <si>
    <t>*)  se includ si actele aditionale la contractele incheiate cu casele de asigurari de sanatate</t>
  </si>
  <si>
    <t xml:space="preserve"> Excedent  din anul precedent </t>
  </si>
  <si>
    <t xml:space="preserve"> Deficit din anul curent</t>
  </si>
  <si>
    <t xml:space="preserve"> Excedent din anul curent</t>
  </si>
  <si>
    <t>Sanatorii balneare si de recuperare</t>
  </si>
  <si>
    <t>06</t>
  </si>
  <si>
    <t>Spitale generale</t>
  </si>
  <si>
    <t>01</t>
  </si>
  <si>
    <t>Asistenţă medicală in unitaţi sanitare cu paturi</t>
  </si>
  <si>
    <t>Servicii de urgenţă prespitaliceşti şi transport sanitar</t>
  </si>
  <si>
    <t>05</t>
  </si>
  <si>
    <t>Alte servicii medicale ambulatorii</t>
  </si>
  <si>
    <t>Asistenţă medicală pentru specialitaţi clinice</t>
  </si>
  <si>
    <t>02</t>
  </si>
  <si>
    <t>Servicii medicale ambulator</t>
  </si>
  <si>
    <t>04</t>
  </si>
  <si>
    <t>SĂNĂTATE</t>
  </si>
  <si>
    <t>Paragraf</t>
  </si>
  <si>
    <t>Subcap</t>
  </si>
  <si>
    <t>Capitol</t>
  </si>
  <si>
    <t>Din cheltuieli totale:</t>
  </si>
  <si>
    <t>Alte active fixe</t>
  </si>
  <si>
    <t>Mobilier, aparatura birotica şi alte active corporale</t>
  </si>
  <si>
    <t>03</t>
  </si>
  <si>
    <t>Masini, echipamente si mijloace de transport</t>
  </si>
  <si>
    <t>din Total Cheltuieli de capital, CHELTUIELI PENTRU FONDUL DE DEZVOLTARE</t>
  </si>
  <si>
    <t>Reparaţii capitale aferente activelor fixe</t>
  </si>
  <si>
    <t xml:space="preserve">Alte active fixe </t>
  </si>
  <si>
    <t>Construcţii</t>
  </si>
  <si>
    <t xml:space="preserve">Active fixe </t>
  </si>
  <si>
    <t xml:space="preserve"> TITLUL X ACTIVE NEFINANCIARE</t>
  </si>
  <si>
    <t xml:space="preserve">   TITLUL 70 CHELTUIELI DE CAPITAL</t>
  </si>
  <si>
    <t>Tichete cadou acordate pentru cheltuieli sociale</t>
  </si>
  <si>
    <t>Tichete de cresa</t>
  </si>
  <si>
    <t>Ajutoare sociale in natura</t>
  </si>
  <si>
    <t>Ajutoare sociale in numerar</t>
  </si>
  <si>
    <t>Ajutoare sociale</t>
  </si>
  <si>
    <t>Asigurari sociale</t>
  </si>
  <si>
    <t>Dobânzi la operaţiunile de leasing</t>
  </si>
  <si>
    <t>Alte dobânzi</t>
  </si>
  <si>
    <t>TITLUL III DOBÂNZI</t>
  </si>
  <si>
    <t xml:space="preserve">Alte cheltuieli cu bunuri şi servicii </t>
  </si>
  <si>
    <t>Executarea silită a creanţelor bugetare</t>
  </si>
  <si>
    <t>09</t>
  </si>
  <si>
    <t>Chirii</t>
  </si>
  <si>
    <t>Prime de asigurare non-viaţă</t>
  </si>
  <si>
    <t>Reclamă şi publicitate</t>
  </si>
  <si>
    <t>Alte cheltuieli</t>
  </si>
  <si>
    <t>Tichete cadou</t>
  </si>
  <si>
    <t>Cheltuieli judiciare si extrajudiciare pentru interesele statului</t>
  </si>
  <si>
    <t>Protecţia muncii</t>
  </si>
  <si>
    <t>Pregatire profesională</t>
  </si>
  <si>
    <t>Consultanţă si expertiză</t>
  </si>
  <si>
    <t>Carţi, publicaţii si materiale documentare</t>
  </si>
  <si>
    <t>Cercetare-dezvoltare</t>
  </si>
  <si>
    <t xml:space="preserve"> Materiale de laborator</t>
  </si>
  <si>
    <t>Deplasări in strainatate</t>
  </si>
  <si>
    <t>Deplasări interne, detaşari, transferări</t>
  </si>
  <si>
    <t>Deplasări, detaşări, transferări</t>
  </si>
  <si>
    <t xml:space="preserve">Alte obiecte de inventar </t>
  </si>
  <si>
    <t>Lenjerie si accesorii de pat</t>
  </si>
  <si>
    <t>Uniforme si echipament</t>
  </si>
  <si>
    <t xml:space="preserve">Bunuri de natura obiectelor de inventar </t>
  </si>
  <si>
    <t>Dezinfectanţi</t>
  </si>
  <si>
    <t>Reactivi</t>
  </si>
  <si>
    <t>Materiale sanitare</t>
  </si>
  <si>
    <t>Medicamente</t>
  </si>
  <si>
    <t>Medicamente şi materiale sanitare</t>
  </si>
  <si>
    <t>Hrană pentru animale</t>
  </si>
  <si>
    <t>Hrană pentru oameni</t>
  </si>
  <si>
    <t>Hrană</t>
  </si>
  <si>
    <t>Reparaţii curente</t>
  </si>
  <si>
    <t>Alte bunuri si servicii pentru întreţinere si funcţionare</t>
  </si>
  <si>
    <t>Materiale si prestări de servicii cu caracter funcţional</t>
  </si>
  <si>
    <t>Poştă, telecomunicatii, radio, tv, internet</t>
  </si>
  <si>
    <t>08</t>
  </si>
  <si>
    <t>Transport</t>
  </si>
  <si>
    <t>07</t>
  </si>
  <si>
    <t>Piese de schimb</t>
  </si>
  <si>
    <t>Carburanţi si lubrifianţi</t>
  </si>
  <si>
    <t>Apă, canal si salubritate</t>
  </si>
  <si>
    <t>Iluminat, incălzit  şi forţă motrică</t>
  </si>
  <si>
    <t>Materiale pentru curăţenie</t>
  </si>
  <si>
    <t>Furnituri de birou</t>
  </si>
  <si>
    <t>Bunuri şi servicii</t>
  </si>
  <si>
    <t xml:space="preserve">  TITLUL II BUNURI SI SERVICII</t>
  </si>
  <si>
    <t>Contribuţii la Fondul de garantare a creanţelor salariale</t>
  </si>
  <si>
    <t>Contribuţii pentru concedii si indemnizaţii</t>
  </si>
  <si>
    <t>Prime de asigurare viaţă platite de angajator pentru angajaţi</t>
  </si>
  <si>
    <t>Contribuţii de asigurări pt accidente de munca şi boli profes.</t>
  </si>
  <si>
    <t>Contribuţii pentru asigurările sociale de sănătate</t>
  </si>
  <si>
    <t>Contribuţii pentru asigurările de şomaj</t>
  </si>
  <si>
    <t>Contribuţii pentru asigurări sociale de stat</t>
  </si>
  <si>
    <t>Contribuţii</t>
  </si>
  <si>
    <t>Alte drepturi salariale in natură</t>
  </si>
  <si>
    <t>Transportul la şi de la locul de muncă</t>
  </si>
  <si>
    <t>Locuinţă de serviciu folosită de salariat si familia sa</t>
  </si>
  <si>
    <t>Uniforme si echipament obligatoriu</t>
  </si>
  <si>
    <t>Norme de hrana</t>
  </si>
  <si>
    <t>Tichete de masa</t>
  </si>
  <si>
    <t xml:space="preserve">Cheltuieli salariale in natură </t>
  </si>
  <si>
    <t>Alte drepturi salariale in bani</t>
  </si>
  <si>
    <t>Alocaţii pentru locuinţe</t>
  </si>
  <si>
    <t>Alocaţii pentru transportul la şi de la locul de muncă</t>
  </si>
  <si>
    <t>Indemnizaţii de detaşare</t>
  </si>
  <si>
    <t>Indemnizaţii de delegare</t>
  </si>
  <si>
    <t>Indemnizaţii plătite unor persoane din afara unitaţii</t>
  </si>
  <si>
    <t>Fond aferent plaţii cu ora</t>
  </si>
  <si>
    <t>Fond pentru posturi ocupate prin cumul</t>
  </si>
  <si>
    <t>Prima de vacanţă</t>
  </si>
  <si>
    <t>Fond de premii</t>
  </si>
  <si>
    <t>Ore suplimentare</t>
  </si>
  <si>
    <t>Alte sporuri</t>
  </si>
  <si>
    <t>Sporuri pentru condiţii de munca</t>
  </si>
  <si>
    <t>Spor de vechime</t>
  </si>
  <si>
    <t>Indemnizaţii de conducere</t>
  </si>
  <si>
    <t>Salarii de merit</t>
  </si>
  <si>
    <t>Salarii de bază</t>
  </si>
  <si>
    <t>Cheltuieli  salariale in bani</t>
  </si>
  <si>
    <t xml:space="preserve">  TITLUL I CHELTUIELI DE PERSONAL</t>
  </si>
  <si>
    <t>01. CHELTUIELI CURENTE</t>
  </si>
  <si>
    <t>Aliniat</t>
  </si>
  <si>
    <t>Articol</t>
  </si>
  <si>
    <t>Titlu</t>
  </si>
  <si>
    <t>SANATATE</t>
  </si>
  <si>
    <t xml:space="preserve">  TITLUL II BUNURI ŞI SERVICII</t>
  </si>
  <si>
    <t>II.3. CHELTUIELI DIN SUBVENŢII DE LA BUGETUL LOCAL ***</t>
  </si>
  <si>
    <t>Sanatorii balneare şi de recuperare</t>
  </si>
  <si>
    <t>DIN CHELTUIELI TOTALE:</t>
  </si>
  <si>
    <t xml:space="preserve">   TITLUL II BUNURI ŞI SERVICII</t>
  </si>
  <si>
    <t xml:space="preserve">   TITLUL I CHELTUIELI DE PERSONAL</t>
  </si>
  <si>
    <t>01.  CHELTUIELI CURENTE</t>
  </si>
  <si>
    <t>Alte instituţii şi acţiuni sanitare</t>
  </si>
  <si>
    <t>Activitaţi de ergoterapie in unitaţi medico-sanitare</t>
  </si>
  <si>
    <t>Alte cheltuieli in domeniul sănătaţii</t>
  </si>
  <si>
    <t>Cercetare aplicativă şi dezvoltare experimentală in sănătate</t>
  </si>
  <si>
    <t>Asistenţă medicală in unităţi sanitare cu paturi</t>
  </si>
  <si>
    <t>Asistenţa medicală pentru specialitaţi clinice</t>
  </si>
  <si>
    <t>66.10</t>
  </si>
  <si>
    <t xml:space="preserve"> CHELTUIELI DE CAPITAL</t>
  </si>
  <si>
    <t xml:space="preserve"> TITLUL II BUNURI  ŞI SERVICII</t>
  </si>
  <si>
    <t>I. CHELTUIELI CURENTE</t>
  </si>
  <si>
    <t>Denumirea indicatorilor</t>
  </si>
  <si>
    <t>II.1. CHELTUIELI DIN VENITURI PROPRII (altele decât subvenţiile)</t>
  </si>
  <si>
    <t>Alte instituţii si acţiuni sanitare</t>
  </si>
  <si>
    <t>Activitati de ergoterapie in unitaţi sanitare</t>
  </si>
  <si>
    <t>Alte cheltuieli in domeniul sanataţii</t>
  </si>
  <si>
    <t>Cercetare aplicativă si dezvoltare experimentală in sănătate</t>
  </si>
  <si>
    <t>Servicii medicale  in unitaţi sanitare cu paturi</t>
  </si>
  <si>
    <t>Alte servicii medicale ambulatoriu</t>
  </si>
  <si>
    <t>Maşini, echipamente si mijloace de transport</t>
  </si>
  <si>
    <t>Consultanţa si expertiză</t>
  </si>
  <si>
    <t>Cărti, publicaţii si materiale documentare</t>
  </si>
  <si>
    <t>Deplasări interne, detaşări, transferări</t>
  </si>
  <si>
    <t>Alte bunuri şi servicii pentru întreţinere si funcţionare</t>
  </si>
  <si>
    <t xml:space="preserve">   TITLUL II BUNURI  ŞI SERVICII</t>
  </si>
  <si>
    <t>Contribuţii de asigurari pt accidente de munca si boli profes.</t>
  </si>
  <si>
    <t>Transportul la şi de la locul de munca</t>
  </si>
  <si>
    <t>Locuinţa de serviciu folosită de salariat şi familia sa</t>
  </si>
  <si>
    <t>Norme de hrană</t>
  </si>
  <si>
    <t>Tichete de masă</t>
  </si>
  <si>
    <t>Prima de vacanţa</t>
  </si>
  <si>
    <t>Suma rămasă neutilizată care se reportează în anul următor potrivit legii (rd.4 -rd.5 -rd.6)</t>
  </si>
  <si>
    <t>Suma anuală în limita  cotei de până la 5% din amortizarea medie lunară a anului precedent cu menţinerea echilibrului bugetar</t>
  </si>
  <si>
    <t>Cota de 20% din excedent pentru constituirea Fondului de dezvoltare al spitalului</t>
  </si>
  <si>
    <t>Excedent al  anului precedent în contul 5041" Disponibil din activitatea sanitară conform Legii nr. 145/1997"</t>
  </si>
  <si>
    <t>Suma anuală a cotei de 5% din amortizarea medie lunară a anului precedent (rd. 2 x 12)</t>
  </si>
  <si>
    <t>Cota de 5% din amortizarea medie lunară din anul precedent pentru constituirea Fondului de dezvoltare al spitalului</t>
  </si>
  <si>
    <t>Amortizarea medie lunară din anul precedent</t>
  </si>
  <si>
    <t>Suma</t>
  </si>
  <si>
    <t>Indicatori</t>
  </si>
  <si>
    <t>Nr.crt</t>
  </si>
  <si>
    <t xml:space="preserve">    TITLUL I CHELTUIELI DE PERSONAL</t>
  </si>
  <si>
    <t xml:space="preserve"> - mii lei -</t>
  </si>
  <si>
    <t>II. TOTAL CHELTUIELI DIN VENITURI PROPRII ( II.1+ II.2 + II.3 + II.4)</t>
  </si>
  <si>
    <t xml:space="preserve">    activelor  fixe  cuprinsă în Fondul de dezvoltare al spitalului</t>
  </si>
  <si>
    <t xml:space="preserve">     privind modul de constituire a cotei -părţi din amortizarea</t>
  </si>
  <si>
    <t>Infrastructură sanitară</t>
  </si>
  <si>
    <t>NOTĂ DE CALCUL</t>
  </si>
  <si>
    <t>Subvenţii de la bugetele locale pentru spitale</t>
  </si>
  <si>
    <t>Programe naţionale de sănătate</t>
  </si>
  <si>
    <t xml:space="preserve">Subvenţii pentru instituţii publice - Sume alocate din bugetul constituit din contribuţiile pentru producerea, importul si publicitatea pentru  produse din tutun si alcool </t>
  </si>
  <si>
    <t>Subvenţii de la alte administraţii</t>
  </si>
  <si>
    <t>43.10</t>
  </si>
  <si>
    <t>Aparatură medicală  şi echipamente de comunicaţii în urgentă</t>
  </si>
  <si>
    <t xml:space="preserve">Acţiuni de sănătate </t>
  </si>
  <si>
    <t>Reparaţii capitale</t>
  </si>
  <si>
    <t xml:space="preserve">Investiţii, in condiţiile legii </t>
  </si>
  <si>
    <t>Subvenţii de la bugetul de stat pentru spitale</t>
  </si>
  <si>
    <t>Subvenţii de la bugetul de stat</t>
  </si>
  <si>
    <t>42.10</t>
  </si>
  <si>
    <t>IV. SUBVENŢII</t>
  </si>
  <si>
    <t>Alte venituri din valorificarea unor bunuri</t>
  </si>
  <si>
    <t>Venituri din privatizare</t>
  </si>
  <si>
    <t>Venituri din valorificarea unor bunuri ale instituţiilor publice</t>
  </si>
  <si>
    <t>Se întocmeşte numai de unităţile sanitare cu paturi</t>
  </si>
  <si>
    <t>VENITURI DIN VALORIFICAREA UNOR BUNURI</t>
  </si>
  <si>
    <t>II. VENITURI DIN CAPITAL</t>
  </si>
  <si>
    <t>Alte transferuri voluntare</t>
  </si>
  <si>
    <t>Numar mediu de persoane retribuite</t>
  </si>
  <si>
    <t>Excedent din anul precedent</t>
  </si>
  <si>
    <t>Personal auxiliar sanitar tehnic, economic, administrativ, muncitori</t>
  </si>
  <si>
    <t>Alte active fixe (inclusiv reparatii capitale)</t>
  </si>
  <si>
    <t>Donaţii şi sponsorizări</t>
  </si>
  <si>
    <t>Mobilier, aparatura birotica si alte active corporale</t>
  </si>
  <si>
    <t>TRANSFERURI VOLUNTARE ALTELE DECÂT SUBVENŢIILE</t>
  </si>
  <si>
    <t>37.10</t>
  </si>
  <si>
    <t>ALT PERSONAL SUPERIOR</t>
  </si>
  <si>
    <t>Alte venituri din prestări de servicii şi alte activităţi **)</t>
  </si>
  <si>
    <t>MEDICI</t>
  </si>
  <si>
    <t>Venituri din contractele cu casele de asigurări de sănătate *)</t>
  </si>
  <si>
    <t>ACTIVE NEFINANCIARE</t>
  </si>
  <si>
    <t>Venituri din cercetare</t>
  </si>
  <si>
    <t>NUMARUL DE POSTURI TOTAL, DIN CARE:</t>
  </si>
  <si>
    <t>CHELTUIELI DE CAPITAL</t>
  </si>
  <si>
    <t>Venituri din valorificarea produselor obţinute din activitatea proprie sau anexă</t>
  </si>
  <si>
    <t>POSTURI</t>
  </si>
  <si>
    <t>CRT.</t>
  </si>
  <si>
    <t>II TOTAL CHELTUIELI</t>
  </si>
  <si>
    <t>Venituri din prestări de servicii</t>
  </si>
  <si>
    <t>NUMARUL DE</t>
  </si>
  <si>
    <t>STRUCTURA POSTURILOR</t>
  </si>
  <si>
    <t>NR.</t>
  </si>
  <si>
    <t>VENITURI DIN PRESTĂRI DE SERVICII ŞI ALTE ACTIVITĂŢI</t>
  </si>
  <si>
    <t>o cota de 20% din excedentul bugetar</t>
  </si>
  <si>
    <t>C2 VÂNZĂRI DE BUNURI ŞI SERVICII</t>
  </si>
  <si>
    <t>1. NUMARUL DE PERSONAL SI STRUCTURA ACESTORA</t>
  </si>
  <si>
    <t>O cota de pana la 5% din amortizarea calculata lunar</t>
  </si>
  <si>
    <t>Alte venituri din proprietate</t>
  </si>
  <si>
    <t>Sume din valorificarea bunurilor disponibile si casate</t>
  </si>
  <si>
    <t>39.10</t>
  </si>
  <si>
    <t>Venituri din concesiuni şi închirieri</t>
  </si>
  <si>
    <t>Sponsorizare cu destinatia "dezvoltare"</t>
  </si>
  <si>
    <t xml:space="preserve"> C1 VENITURI DIN PROPRIETATE</t>
  </si>
  <si>
    <t>Sume rezultate din inchirieri</t>
  </si>
  <si>
    <t>30.10</t>
  </si>
  <si>
    <t xml:space="preserve">C. VENITURI NEFISCALE </t>
  </si>
  <si>
    <t>CONFORM STAT DE FUNCTII APROBAT</t>
  </si>
  <si>
    <t>TOTAL VENITURI</t>
  </si>
  <si>
    <t>I. VENITURI CURENTE</t>
  </si>
  <si>
    <t xml:space="preserve">NUMARUL DE POSTURI SI STRUCTURA ACESTORA </t>
  </si>
  <si>
    <t>E</t>
  </si>
  <si>
    <t>D</t>
  </si>
  <si>
    <t>C</t>
  </si>
  <si>
    <t>B</t>
  </si>
  <si>
    <t>A</t>
  </si>
  <si>
    <t>TOTAL VENITURI PROPRII</t>
  </si>
  <si>
    <t>Trim IV</t>
  </si>
  <si>
    <t>Trim III</t>
  </si>
  <si>
    <t>Trim II</t>
  </si>
  <si>
    <t>Trim I</t>
  </si>
  <si>
    <t>Prevederi   anuale</t>
  </si>
  <si>
    <t>Subcap.</t>
  </si>
  <si>
    <t>mii lei</t>
  </si>
  <si>
    <t>Nr.           crt</t>
  </si>
  <si>
    <t>BUGETUL FONDULUI DE DEZVOLTARE AL SPITALULUI</t>
  </si>
  <si>
    <t>CONDUCEREA INSTITUTIEI PUBLICE SANITARE</t>
  </si>
  <si>
    <t xml:space="preserve">                                                     BUGETUL DE VENITURI SI CHELTUIELI</t>
  </si>
  <si>
    <t>APROBAT,</t>
  </si>
  <si>
    <t xml:space="preserve">                         SE APROBA,</t>
  </si>
  <si>
    <t>ANEXA 1</t>
  </si>
  <si>
    <t>ec.VIORICA HLADIK</t>
  </si>
  <si>
    <t>Mobilier, aparatură, birotica si alte active corporale</t>
  </si>
  <si>
    <t xml:space="preserve">INSTITUŢIA SANITARĂ PUBLICĂ : </t>
  </si>
  <si>
    <t>Credite de angajament</t>
  </si>
  <si>
    <t>45,10</t>
  </si>
  <si>
    <t>Sume primite de la UE in cadrul platilor efectuate</t>
  </si>
  <si>
    <t>56,10</t>
  </si>
  <si>
    <t>TITLUL VIII PROIECTE CU FINANTARE DIN FONDURI EXTERNE NERAMBULSABILE POSTADERARE</t>
  </si>
  <si>
    <t xml:space="preserve">    NOTĂ:</t>
  </si>
  <si>
    <t xml:space="preserve">    Veniturile din cercetare sunt cele prevăzute în contracte cu terţe persoane fizice şi juridice, conform legii;</t>
  </si>
  <si>
    <t xml:space="preserve">    Sumele aferente programelor de sănătate se defalcă pe fiecare program, subprogram sau acţiune sanitară conform clasificaţiei</t>
  </si>
  <si>
    <t xml:space="preserve">    bugetare.</t>
  </si>
  <si>
    <t xml:space="preserve">    *) Se includ şi actele adiţionale la contractele încheiate cu casele de asigurări de sănătate.</t>
  </si>
  <si>
    <t xml:space="preserve">                                                            pentru anul 2010</t>
  </si>
  <si>
    <t>30,10</t>
  </si>
  <si>
    <t>33,10</t>
  </si>
  <si>
    <t>Venituri din contracte incheiate cu DSP din sume alocate de la bugetul de stat</t>
  </si>
  <si>
    <t>Venituri din contracte incheiate cu DSP din sume alocate din venituru proprii ale Ministerului Sanatatii</t>
  </si>
  <si>
    <t>Venituri din contracte incheiate cu Institutele de medicina legala  din sume alocate de la bugetul de stat</t>
  </si>
  <si>
    <t>din servicii medicale spitalicesti</t>
  </si>
  <si>
    <t>din servicii medicale ambulatorii de specialitate</t>
  </si>
  <si>
    <t>din program de sanatate</t>
  </si>
  <si>
    <t>Dotari</t>
  </si>
  <si>
    <t>TITLUL IX ASISTENTA SOCIALA</t>
  </si>
  <si>
    <t>Cercetare aplicativa si dezvoltare experimentala in sanatate</t>
  </si>
  <si>
    <t>Alte cheltuieli in domeniul sanatatii</t>
  </si>
  <si>
    <t>Alte institutii si actiuni sanitare</t>
  </si>
  <si>
    <t>Conducatorul Compartimentului</t>
  </si>
  <si>
    <t>Conducatorul institutiei financiar-contabil</t>
  </si>
  <si>
    <t xml:space="preserve">   **) Se cuprind sume alocate de MS de la bugetul de stat, pe destinatii, pentru unitatile sanitare care sunt in reteaua MS </t>
  </si>
  <si>
    <t xml:space="preserve">   ***) Se cuprind sumele alocate de MS din venituri proprii(accize), pe destinatii, pentru unitatile care sunt in reteaua MS.</t>
  </si>
  <si>
    <t>**) II. 2. CHELTUIELI DIN SUBVENŢII DE LA BUGETUL DE STAT***</t>
  </si>
  <si>
    <t xml:space="preserve"> ***) II.4. CHELTUIELIDIN SUME ALOCATE DIN BUGETUL CONSTITUIT DIN CONTRIBUŢIILE CU PRODUCEREA, IMPORTUL ŞI PUBLICITATEA PENTRU PRODUSE DIN TUTUN ŞI ALCOOL ***</t>
  </si>
  <si>
    <t>PERSONAL SANITAR -TOTAL, DIN CARE:</t>
  </si>
  <si>
    <t>PERSONAL MEDIU</t>
  </si>
  <si>
    <t>Conducatorul compartimentului fin.-cont.</t>
  </si>
  <si>
    <t>pentru anul ……………….</t>
  </si>
  <si>
    <t xml:space="preserve">Conducatorul institutiei publice                                                      </t>
  </si>
  <si>
    <t>Anexa 4b</t>
  </si>
  <si>
    <t>Anexa 4a</t>
  </si>
  <si>
    <t>an……………………</t>
  </si>
  <si>
    <t>SPITAL DR. KARL DIEL JIMBOLIA</t>
  </si>
  <si>
    <t>articol</t>
  </si>
  <si>
    <t>aliniat</t>
  </si>
  <si>
    <t>TOTAL CHELTUIELI</t>
  </si>
  <si>
    <t>TOTAL CHELTUIELI DE PERSONAL</t>
  </si>
  <si>
    <t>TITLUL BUNURI SI SERVICII</t>
  </si>
  <si>
    <t>TITLUL CHELTUIELI DE CAPITAL</t>
  </si>
  <si>
    <t>TITLUL ACTIVE NEFINANCIARE</t>
  </si>
  <si>
    <t>ACTIVE FIXE</t>
  </si>
  <si>
    <t>Constructii</t>
  </si>
  <si>
    <t>Masini , echipamente si mijloace de transport</t>
  </si>
  <si>
    <t>30</t>
  </si>
  <si>
    <t>ANEXA nr. 2</t>
  </si>
  <si>
    <t>EC. DANIELA CIRLIG</t>
  </si>
  <si>
    <t>MANAGER</t>
  </si>
  <si>
    <t>DIRECTOR FINANCIAR CONTABIL</t>
  </si>
  <si>
    <t>EC. ADRIANA BUCIUMAN</t>
  </si>
  <si>
    <t>SECTIA/COMPARTIMENTUL</t>
  </si>
  <si>
    <t xml:space="preserve">       MANAGER,</t>
  </si>
  <si>
    <t xml:space="preserve">  EC. DANIELA CIRLIG</t>
  </si>
  <si>
    <t xml:space="preserve">                 APROBAT,</t>
  </si>
  <si>
    <t>TOTAL</t>
  </si>
  <si>
    <t>MEDICINA INTERNA</t>
  </si>
  <si>
    <t>PEDIATRIE</t>
  </si>
  <si>
    <t>BOLI INFECTIOASE</t>
  </si>
  <si>
    <t>CHIRURGIE GENERALA</t>
  </si>
  <si>
    <t>OBSTETRICA GINECOLOGIE</t>
  </si>
  <si>
    <t>NOU NASCUTI</t>
  </si>
  <si>
    <t>PNEUMOLOGIE</t>
  </si>
  <si>
    <t>AMBULATOR</t>
  </si>
  <si>
    <t>TRANSFERURI</t>
  </si>
  <si>
    <t xml:space="preserve">MANAGER   </t>
  </si>
  <si>
    <t>DIRECTOR FIN.-CONT.</t>
  </si>
  <si>
    <t>AVIZAT CONSILIUL DE ADMINISTRATIE</t>
  </si>
  <si>
    <t>PRESEDINTE, BOLDOR AUGUSTIN</t>
  </si>
  <si>
    <t xml:space="preserve">              PRIMAR, KABA GABOR</t>
  </si>
  <si>
    <t xml:space="preserve">             CONSILIUL LOCAL JIMBOLIA /</t>
  </si>
  <si>
    <t>MANAGER, EC. DANIELA CÎRLIG</t>
  </si>
  <si>
    <t xml:space="preserve">                                                                                                       ORDONATOR DE CREDITE IERARHIC SUPERIOR,</t>
  </si>
  <si>
    <t>AVIZAT,</t>
  </si>
  <si>
    <t>DIRECȚIA DE SĂNĂTATE PUBLICĂ TIMIȘ</t>
  </si>
  <si>
    <t xml:space="preserve">             pentru perioada 01.01.2010-31.07.2010, din fonduri de la bugetul de stat</t>
  </si>
  <si>
    <t>MANAGER,</t>
  </si>
  <si>
    <t>DIR. FINANC. CONT.</t>
  </si>
  <si>
    <t>EC. DANIELA CÎRLIG</t>
  </si>
  <si>
    <t>Venituri din contracte incheiate cu DSP din sume alocate din venituru proprii ale Ministerului Sanatatii pentru Programe nationale de sanatate</t>
  </si>
  <si>
    <t xml:space="preserve">                                                                      anul 2011</t>
  </si>
  <si>
    <t xml:space="preserve">                                                  BUGET DE VENITURI SI CHELTUIELI ESTIMAT</t>
  </si>
  <si>
    <t xml:space="preserve">                  PE ANUL……2011</t>
  </si>
  <si>
    <t>AVIZAT, PRESEDINTE CONSILIU DE ADMINISTRATIE</t>
  </si>
  <si>
    <t>BOLDOR AUGUSTIN</t>
  </si>
  <si>
    <t>ORDONATOR DE CREDITE IERARHIC SUPERIOR</t>
  </si>
  <si>
    <t>PRIMAR , KABA GABOR</t>
  </si>
  <si>
    <t>ANEXA 3</t>
  </si>
  <si>
    <t>EC. CÎRLIG DANIELA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</si>
</sst>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 * #,##0.0_)\ [$€-1]_ ;_ * \(#,##0.0\)\ [$€-1]_ ;_ * &quot;-&quot;???_)\ [$€-1]_ ;_ @_ "/>
    <numFmt numFmtId="174" formatCode="#,##0.000"/>
    <numFmt numFmtId="175" formatCode="#,##0.0000"/>
    <numFmt numFmtId="176" formatCode="#,##0.0"/>
    <numFmt numFmtId="177" formatCode="0.0"/>
    <numFmt numFmtId="178" formatCode="_ * #,##0.0_)\ [$€-1]_ ;_ * \(#,##0.0\)\ [$€-1]_ ;_ * &quot;-&quot;?_)\ [$€-1]_ ;_ @_ "/>
    <numFmt numFmtId="179" formatCode="0.0000"/>
    <numFmt numFmtId="180" formatCode="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2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sz val="12"/>
      <name val="Times New Roman"/>
      <family val="1"/>
    </font>
    <font>
      <sz val="9"/>
      <name val="Courier New"/>
      <family val="3"/>
    </font>
    <font>
      <b/>
      <sz val="9"/>
      <name val="Courier New"/>
      <family val="3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 quotePrefix="1">
      <alignment horizontal="center"/>
    </xf>
    <xf numFmtId="0" fontId="3" fillId="4" borderId="1" xfId="0" applyFont="1" applyFill="1" applyBorder="1" applyAlignment="1" quotePrefix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2" borderId="1" xfId="0" applyNumberFormat="1" applyFont="1" applyFill="1" applyBorder="1" applyAlignment="1">
      <alignment horizontal="left"/>
    </xf>
    <xf numFmtId="171" fontId="0" fillId="3" borderId="1" xfId="15" applyNumberFormat="1" applyFont="1" applyFill="1" applyBorder="1" applyAlignment="1">
      <alignment/>
    </xf>
    <xf numFmtId="171" fontId="0" fillId="0" borderId="1" xfId="15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0" fontId="0" fillId="0" borderId="1" xfId="0" applyBorder="1" applyAlignment="1" quotePrefix="1">
      <alignment horizontal="center"/>
    </xf>
    <xf numFmtId="171" fontId="0" fillId="5" borderId="9" xfId="15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left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71" fontId="0" fillId="5" borderId="11" xfId="15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left"/>
    </xf>
    <xf numFmtId="171" fontId="3" fillId="0" borderId="1" xfId="15" applyNumberFormat="1" applyFont="1" applyBorder="1" applyAlignment="1">
      <alignment/>
    </xf>
    <xf numFmtId="0" fontId="0" fillId="0" borderId="8" xfId="0" applyBorder="1" applyAlignment="1" quotePrefix="1">
      <alignment horizontal="center"/>
    </xf>
    <xf numFmtId="171" fontId="0" fillId="2" borderId="11" xfId="15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71" fontId="3" fillId="0" borderId="1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0" borderId="8" xfId="0" applyFont="1" applyBorder="1" applyAlignment="1">
      <alignment/>
    </xf>
    <xf numFmtId="171" fontId="0" fillId="3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2" fillId="2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2" borderId="0" xfId="0" applyNumberFormat="1" applyFont="1" applyFill="1" applyBorder="1" applyAlignment="1">
      <alignment wrapText="1"/>
    </xf>
    <xf numFmtId="0" fontId="2" fillId="2" borderId="0" xfId="2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" fontId="3" fillId="0" borderId="1" xfId="0" applyNumberFormat="1" applyFont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3" fillId="0" borderId="2" xfId="0" applyNumberFormat="1" applyFont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3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3" borderId="4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0" fillId="3" borderId="1" xfId="21" applyNumberFormat="1" applyFill="1" applyBorder="1">
      <alignment/>
      <protection/>
    </xf>
    <xf numFmtId="4" fontId="3" fillId="6" borderId="1" xfId="0" applyNumberFormat="1" applyFont="1" applyFill="1" applyBorder="1" applyAlignment="1">
      <alignment/>
    </xf>
    <xf numFmtId="4" fontId="0" fillId="6" borderId="1" xfId="0" applyNumberFormat="1" applyFont="1" applyFill="1" applyBorder="1" applyAlignment="1">
      <alignment/>
    </xf>
    <xf numFmtId="4" fontId="0" fillId="6" borderId="4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4" fontId="9" fillId="3" borderId="1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17" fillId="0" borderId="0" xfId="0" applyNumberFormat="1" applyFont="1" applyAlignment="1">
      <alignment/>
    </xf>
    <xf numFmtId="171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7" borderId="1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6" fillId="6" borderId="0" xfId="0" applyFont="1" applyFill="1" applyAlignment="1">
      <alignment horizontal="center"/>
    </xf>
    <xf numFmtId="4" fontId="0" fillId="6" borderId="0" xfId="0" applyNumberFormat="1" applyFill="1" applyAlignment="1">
      <alignment/>
    </xf>
    <xf numFmtId="4" fontId="13" fillId="6" borderId="0" xfId="0" applyNumberFormat="1" applyFont="1" applyFill="1" applyAlignment="1">
      <alignment/>
    </xf>
    <xf numFmtId="4" fontId="12" fillId="6" borderId="0" xfId="0" applyNumberFormat="1" applyFont="1" applyFill="1" applyAlignment="1">
      <alignment/>
    </xf>
    <xf numFmtId="3" fontId="0" fillId="6" borderId="0" xfId="0" applyNumberFormat="1" applyFill="1" applyAlignment="1">
      <alignment/>
    </xf>
    <xf numFmtId="0" fontId="15" fillId="6" borderId="0" xfId="0" applyFont="1" applyFill="1" applyAlignment="1">
      <alignment horizontal="center"/>
    </xf>
    <xf numFmtId="174" fontId="0" fillId="6" borderId="0" xfId="0" applyNumberFormat="1" applyFill="1" applyAlignment="1">
      <alignment/>
    </xf>
    <xf numFmtId="0" fontId="13" fillId="6" borderId="0" xfId="0" applyFont="1" applyFill="1" applyAlignment="1">
      <alignment horizontal="left"/>
    </xf>
    <xf numFmtId="0" fontId="12" fillId="6" borderId="0" xfId="0" applyFont="1" applyFill="1" applyAlignment="1">
      <alignment horizontal="center"/>
    </xf>
    <xf numFmtId="3" fontId="12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left"/>
    </xf>
    <xf numFmtId="171" fontId="12" fillId="6" borderId="0" xfId="0" applyNumberFormat="1" applyFont="1" applyFill="1" applyAlignment="1">
      <alignment/>
    </xf>
    <xf numFmtId="4" fontId="14" fillId="6" borderId="0" xfId="0" applyNumberFormat="1" applyFon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0" fillId="6" borderId="1" xfId="0" applyFont="1" applyFill="1" applyBorder="1" applyAlignment="1">
      <alignment/>
    </xf>
    <xf numFmtId="4" fontId="0" fillId="3" borderId="26" xfId="0" applyNumberFormat="1" applyFont="1" applyFill="1" applyBorder="1" applyAlignment="1">
      <alignment/>
    </xf>
    <xf numFmtId="4" fontId="13" fillId="3" borderId="1" xfId="0" applyNumberFormat="1" applyFont="1" applyFill="1" applyBorder="1" applyAlignment="1">
      <alignment/>
    </xf>
    <xf numFmtId="4" fontId="13" fillId="3" borderId="4" xfId="0" applyNumberFormat="1" applyFont="1" applyFill="1" applyBorder="1" applyAlignment="1">
      <alignment/>
    </xf>
    <xf numFmtId="4" fontId="3" fillId="6" borderId="1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3" fillId="6" borderId="0" xfId="0" applyFont="1" applyFill="1" applyAlignment="1">
      <alignment horizontal="right"/>
    </xf>
    <xf numFmtId="4" fontId="3" fillId="6" borderId="0" xfId="0" applyNumberFormat="1" applyFont="1" applyFill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2" fillId="6" borderId="0" xfId="0" applyNumberFormat="1" applyFont="1" applyFill="1" applyAlignment="1">
      <alignment/>
    </xf>
    <xf numFmtId="0" fontId="3" fillId="6" borderId="0" xfId="0" applyFont="1" applyFill="1" applyAlignment="1">
      <alignment/>
    </xf>
    <xf numFmtId="3" fontId="4" fillId="6" borderId="0" xfId="0" applyNumberFormat="1" applyFont="1" applyFill="1" applyAlignment="1">
      <alignment/>
    </xf>
    <xf numFmtId="3" fontId="3" fillId="6" borderId="0" xfId="0" applyNumberFormat="1" applyFont="1" applyFill="1" applyAlignment="1">
      <alignment/>
    </xf>
    <xf numFmtId="0" fontId="23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3" fontId="2" fillId="6" borderId="0" xfId="0" applyNumberFormat="1" applyFont="1" applyFill="1" applyAlignment="1">
      <alignment/>
    </xf>
    <xf numFmtId="4" fontId="23" fillId="6" borderId="0" xfId="0" applyNumberFormat="1" applyFont="1" applyFill="1" applyAlignment="1">
      <alignment/>
    </xf>
    <xf numFmtId="4" fontId="2" fillId="6" borderId="0" xfId="0" applyNumberFormat="1" applyFont="1" applyFill="1" applyAlignment="1">
      <alignment/>
    </xf>
    <xf numFmtId="171" fontId="0" fillId="0" borderId="0" xfId="15" applyAlignment="1">
      <alignment/>
    </xf>
    <xf numFmtId="171" fontId="0" fillId="0" borderId="0" xfId="15" applyFont="1" applyAlignment="1">
      <alignment/>
    </xf>
    <xf numFmtId="171" fontId="3" fillId="0" borderId="0" xfId="15" applyFont="1" applyAlignment="1">
      <alignment/>
    </xf>
    <xf numFmtId="171" fontId="3" fillId="0" borderId="0" xfId="0" applyNumberFormat="1" applyFont="1" applyAlignment="1">
      <alignment/>
    </xf>
    <xf numFmtId="4" fontId="0" fillId="3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49" fontId="0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2" borderId="11" xfId="0" applyNumberForma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171" fontId="0" fillId="8" borderId="0" xfId="15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1" fontId="3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21" applyNumberFormat="1" applyFill="1" applyBorder="1">
      <alignment/>
      <protection/>
    </xf>
    <xf numFmtId="4" fontId="13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4" fontId="13" fillId="0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vc" xfId="21"/>
    <cellStyle name="Normal_macheta finante EFORIE NOR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QSQBPTOY\ASIG.TRIM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QSQBPTOY\ASP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"/>
      <sheetName val="CENTRALIZ (initial)"/>
      <sheetName val="CENTRALIZ  r"/>
      <sheetName val="TOTAL GENERAL"/>
      <sheetName val="TOTAL GENERAL (9 luni)"/>
      <sheetName val="2.CONTR.SPITAL"/>
      <sheetName val="SPITAL pe luni"/>
      <sheetName val="SPITAL pe luni OLI"/>
      <sheetName val="1.SI"/>
      <sheetName val="3.VENITURI PROP.SPITAL"/>
      <sheetName val="4.PROGRAME"/>
      <sheetName val="5.SPONS.AN PREC."/>
      <sheetName val="6.SPONS.AN CURENT"/>
      <sheetName val="A2 TR.3 LEI"/>
      <sheetName val="A2 TR.3 MII LEI"/>
      <sheetName val="A2 TR.1"/>
      <sheetName val="2.CONTR.SPITAL (INITIAL)"/>
      <sheetName val="Salarii"/>
      <sheetName val="4.PROGRAME (TR1)"/>
      <sheetName val="2.CONTR.SPITAL (vechi)"/>
    </sheetNames>
    <sheetDataSet>
      <sheetData sheetId="12">
        <row r="89">
          <cell r="E89">
            <v>0</v>
          </cell>
          <cell r="M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CENTRALIZ."/>
      <sheetName val="BUG.DE STAT TOTAL"/>
      <sheetName val="ACT.SANATATE"/>
      <sheetName val="PROGR."/>
      <sheetName val="TOTAL ACCIZE"/>
      <sheetName val="CH.CAPITAL BUG.STAT"/>
      <sheetName val="Disp.med."/>
      <sheetName val="MED.REZID."/>
      <sheetName val="UPU"/>
      <sheetName val="LSM"/>
      <sheetName val="PN  1.4.3. DISPENSARE SC"/>
      <sheetName val="PN 2.9.REG.NAT."/>
      <sheetName val="PN.4.08.Prematuri"/>
      <sheetName val="PN 4.11 Encefalop."/>
      <sheetName val="PN 4.12 Epilepsie"/>
      <sheetName val="PN 4.13 ORL"/>
      <sheetName val="PN 4.15.2. Asm"/>
      <sheetName val="PN 4.15.3. Diaree"/>
      <sheetName val="PN 4.15.5. Imunodef"/>
      <sheetName val="PN 4.15.6. Hepatit"/>
      <sheetName val="PN 4 .16.Terap.int.nounasc"/>
      <sheetName val="EXBUG.ASP actiuni"/>
      <sheetName val="EXBUG.ASP total"/>
      <sheetName val="EXBUG.ASP total cu accize"/>
      <sheetName val="EXBUG.ASP (programe+accize)"/>
      <sheetName val="PN 4 .Transplant accize "/>
      <sheetName val="PN 2 .8 HIPERTENS.ART."/>
      <sheetName val="ACCIZE CH.CAPITAL"/>
      <sheetName val="ACT.SANATATE (2)"/>
      <sheetName val="PR.B.S."/>
      <sheetName val="PR.ACCIZE"/>
    </sheetNames>
    <sheetDataSet>
      <sheetData sheetId="2"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</sheetData>
      <sheetData sheetId="5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workbookViewId="0" topLeftCell="A199">
      <selection activeCell="M215" sqref="M215"/>
    </sheetView>
  </sheetViews>
  <sheetFormatPr defaultColWidth="9.140625" defaultRowHeight="12.75"/>
  <cols>
    <col min="1" max="1" width="6.57421875" style="0" customWidth="1"/>
    <col min="2" max="2" width="7.140625" style="0" customWidth="1"/>
    <col min="3" max="3" width="7.7109375" style="0" customWidth="1"/>
    <col min="4" max="4" width="7.57421875" style="0" customWidth="1"/>
    <col min="5" max="5" width="52.57421875" style="0" customWidth="1"/>
    <col min="6" max="6" width="11.8515625" style="0" customWidth="1"/>
    <col min="7" max="7" width="9.8515625" style="0" customWidth="1"/>
  </cols>
  <sheetData>
    <row r="1" spans="1:10" ht="12.75">
      <c r="A1" s="120" t="s">
        <v>268</v>
      </c>
      <c r="B1" s="5"/>
      <c r="C1" s="5"/>
      <c r="D1" s="4"/>
      <c r="E1" s="4"/>
      <c r="F1" s="4"/>
      <c r="G1" s="4"/>
      <c r="H1" s="4"/>
      <c r="I1" s="4"/>
      <c r="J1" s="4"/>
    </row>
    <row r="2" spans="1:10" ht="12.75">
      <c r="A2" t="s">
        <v>307</v>
      </c>
      <c r="B2" s="5"/>
      <c r="C2" s="5"/>
      <c r="D2" s="4"/>
      <c r="E2" s="4"/>
      <c r="F2" s="4"/>
      <c r="G2" s="5" t="s">
        <v>264</v>
      </c>
      <c r="H2" s="4"/>
      <c r="I2" s="4"/>
      <c r="J2" s="4"/>
    </row>
    <row r="3" spans="1:10" ht="12.75">
      <c r="A3" s="121"/>
      <c r="B3" s="5"/>
      <c r="C3" s="5"/>
      <c r="D3" s="4"/>
      <c r="E3" s="5" t="s">
        <v>345</v>
      </c>
      <c r="F3" s="5"/>
      <c r="G3" s="4"/>
      <c r="H3" s="4"/>
      <c r="I3" s="4"/>
      <c r="J3" s="4"/>
    </row>
    <row r="4" spans="1:10" ht="12.75">
      <c r="A4" s="4"/>
      <c r="B4" s="37" t="s">
        <v>263</v>
      </c>
      <c r="D4" s="57"/>
      <c r="G4" s="4" t="s">
        <v>343</v>
      </c>
      <c r="H4" s="4"/>
      <c r="I4" s="4"/>
      <c r="J4" s="4"/>
    </row>
    <row r="5" spans="1:10" ht="12.75">
      <c r="A5" s="4" t="s">
        <v>261</v>
      </c>
      <c r="B5" s="4"/>
      <c r="D5" s="57"/>
      <c r="E5" s="57"/>
      <c r="F5" s="57"/>
      <c r="G5" s="4" t="s">
        <v>342</v>
      </c>
      <c r="H5" s="4"/>
      <c r="I5" s="4"/>
      <c r="J5" s="4"/>
    </row>
    <row r="6" spans="1:10" ht="12.75">
      <c r="A6" s="4" t="s">
        <v>344</v>
      </c>
      <c r="B6" s="4"/>
      <c r="D6" s="57"/>
      <c r="E6" s="57"/>
      <c r="F6" s="57"/>
      <c r="G6" s="4"/>
      <c r="H6" s="4"/>
      <c r="I6" s="4"/>
      <c r="J6" s="4"/>
    </row>
    <row r="7" spans="1:10" ht="12.75">
      <c r="A7" s="4"/>
      <c r="B7" s="4"/>
      <c r="D7" s="57"/>
      <c r="E7" s="57"/>
      <c r="F7" s="57"/>
      <c r="G7" s="4"/>
      <c r="H7" s="4"/>
      <c r="I7" s="4"/>
      <c r="J7" s="4"/>
    </row>
    <row r="8" spans="1:10" ht="12.75">
      <c r="A8" s="4"/>
      <c r="B8" s="4"/>
      <c r="D8" s="57"/>
      <c r="E8" s="57"/>
      <c r="F8" s="57"/>
      <c r="G8" s="4" t="s">
        <v>346</v>
      </c>
      <c r="H8" s="4"/>
      <c r="I8" s="4"/>
      <c r="J8" s="4"/>
    </row>
    <row r="9" spans="1:10" ht="12.75">
      <c r="A9" s="4" t="s">
        <v>340</v>
      </c>
      <c r="B9" s="4"/>
      <c r="D9" s="57"/>
      <c r="E9" s="57"/>
      <c r="F9" s="57"/>
      <c r="G9" s="117" t="s">
        <v>347</v>
      </c>
      <c r="H9" s="117"/>
      <c r="I9" s="117"/>
      <c r="J9" s="117"/>
    </row>
    <row r="10" spans="1:6" ht="12.75">
      <c r="A10" s="6" t="s">
        <v>341</v>
      </c>
      <c r="B10" s="5"/>
      <c r="C10" s="5"/>
      <c r="D10" s="4"/>
      <c r="E10" s="4"/>
      <c r="F10" s="4"/>
    </row>
    <row r="14" spans="1:11" ht="12.75">
      <c r="A14" s="8"/>
      <c r="B14" s="5"/>
      <c r="C14" s="5"/>
      <c r="D14" s="117"/>
      <c r="E14" s="8" t="s">
        <v>262</v>
      </c>
      <c r="F14" s="8"/>
      <c r="K14" s="117"/>
    </row>
    <row r="15" spans="1:11" ht="12.75">
      <c r="A15" s="37"/>
      <c r="B15" s="5"/>
      <c r="C15" s="5"/>
      <c r="D15" s="4"/>
      <c r="E15" s="55" t="s">
        <v>348</v>
      </c>
      <c r="F15" s="55"/>
      <c r="G15" s="117"/>
      <c r="H15" s="4"/>
      <c r="I15" s="4"/>
      <c r="J15" s="4"/>
      <c r="K15" s="4"/>
    </row>
    <row r="16" spans="1:11" ht="13.5" thickBot="1">
      <c r="A16" s="115"/>
      <c r="B16" s="5"/>
      <c r="C16" s="5"/>
      <c r="D16" s="4"/>
      <c r="E16" s="129"/>
      <c r="F16" s="129"/>
      <c r="G16" s="4"/>
      <c r="H16" s="4"/>
      <c r="I16" s="4"/>
      <c r="J16" s="4"/>
      <c r="K16" s="4" t="s">
        <v>258</v>
      </c>
    </row>
    <row r="17" spans="1:11" ht="25.5">
      <c r="A17" s="114" t="s">
        <v>259</v>
      </c>
      <c r="B17" s="167" t="s">
        <v>24</v>
      </c>
      <c r="C17" s="167" t="s">
        <v>257</v>
      </c>
      <c r="D17" s="167" t="s">
        <v>22</v>
      </c>
      <c r="E17" s="112" t="s">
        <v>147</v>
      </c>
      <c r="F17" s="113" t="s">
        <v>269</v>
      </c>
      <c r="G17" s="113" t="s">
        <v>256</v>
      </c>
      <c r="H17" s="112" t="s">
        <v>255</v>
      </c>
      <c r="I17" s="112" t="s">
        <v>254</v>
      </c>
      <c r="J17" s="112" t="s">
        <v>253</v>
      </c>
      <c r="K17" s="111" t="s">
        <v>252</v>
      </c>
    </row>
    <row r="18" spans="1:11" ht="12.75">
      <c r="A18" s="110" t="s">
        <v>250</v>
      </c>
      <c r="B18" s="108" t="s">
        <v>249</v>
      </c>
      <c r="C18" s="108" t="s">
        <v>248</v>
      </c>
      <c r="D18" s="108" t="s">
        <v>247</v>
      </c>
      <c r="E18" s="108" t="s">
        <v>246</v>
      </c>
      <c r="F18" s="108"/>
      <c r="G18" s="109">
        <v>1</v>
      </c>
      <c r="H18" s="108">
        <v>2</v>
      </c>
      <c r="I18" s="108">
        <v>3</v>
      </c>
      <c r="J18" s="108">
        <v>4</v>
      </c>
      <c r="K18" s="107">
        <v>5</v>
      </c>
    </row>
    <row r="19" spans="1:11" ht="12.75">
      <c r="A19" s="13">
        <v>1</v>
      </c>
      <c r="B19" s="16"/>
      <c r="C19" s="16"/>
      <c r="D19" s="15"/>
      <c r="E19" s="96" t="s">
        <v>251</v>
      </c>
      <c r="F19" s="134">
        <f>F20+F42+F47</f>
        <v>0</v>
      </c>
      <c r="G19" s="122">
        <f aca="true" t="shared" si="0" ref="G19:G65">H19+I19+J19+K19</f>
        <v>161</v>
      </c>
      <c r="H19" s="134">
        <f>H20+H42+H47</f>
        <v>111</v>
      </c>
      <c r="I19" s="134">
        <f>I20+I42+I47</f>
        <v>34</v>
      </c>
      <c r="J19" s="134">
        <f>J20+J42+J47</f>
        <v>16</v>
      </c>
      <c r="K19" s="134">
        <f>K20+K42+K47</f>
        <v>0</v>
      </c>
    </row>
    <row r="20" spans="1:11" ht="12.75">
      <c r="A20" s="13">
        <f aca="true" t="shared" si="1" ref="A20:A65">A19+1</f>
        <v>2</v>
      </c>
      <c r="B20" s="16"/>
      <c r="C20" s="16"/>
      <c r="D20" s="15"/>
      <c r="E20" s="96" t="s">
        <v>244</v>
      </c>
      <c r="F20" s="134">
        <f>F21</f>
        <v>0</v>
      </c>
      <c r="G20" s="122">
        <f t="shared" si="0"/>
        <v>0</v>
      </c>
      <c r="H20" s="134">
        <f>H21</f>
        <v>0</v>
      </c>
      <c r="I20" s="134">
        <f>I21</f>
        <v>0</v>
      </c>
      <c r="J20" s="134">
        <f>J21</f>
        <v>0</v>
      </c>
      <c r="K20" s="134">
        <f>K21</f>
        <v>0</v>
      </c>
    </row>
    <row r="21" spans="1:11" ht="12.75">
      <c r="A21" s="13">
        <f t="shared" si="1"/>
        <v>3</v>
      </c>
      <c r="B21" s="16"/>
      <c r="C21" s="16"/>
      <c r="D21" s="15"/>
      <c r="E21" s="9" t="s">
        <v>241</v>
      </c>
      <c r="F21" s="134">
        <f>F22+F25</f>
        <v>0</v>
      </c>
      <c r="G21" s="122">
        <f t="shared" si="0"/>
        <v>0</v>
      </c>
      <c r="H21" s="134">
        <f>H22+H25</f>
        <v>0</v>
      </c>
      <c r="I21" s="134">
        <f>I22+I25</f>
        <v>0</v>
      </c>
      <c r="J21" s="134">
        <f>J22+J25</f>
        <v>0</v>
      </c>
      <c r="K21" s="134">
        <f>K22+K25</f>
        <v>0</v>
      </c>
    </row>
    <row r="22" spans="1:11" ht="12.75">
      <c r="A22" s="13">
        <f t="shared" si="1"/>
        <v>4</v>
      </c>
      <c r="B22" s="188" t="s">
        <v>280</v>
      </c>
      <c r="C22" s="16"/>
      <c r="D22" s="15"/>
      <c r="E22" s="9" t="s">
        <v>238</v>
      </c>
      <c r="F22" s="134">
        <f>F23+F24</f>
        <v>0</v>
      </c>
      <c r="G22" s="122">
        <f t="shared" si="0"/>
        <v>0</v>
      </c>
      <c r="H22" s="134">
        <f>H23+H24</f>
        <v>0</v>
      </c>
      <c r="I22" s="134">
        <f>I23+I24</f>
        <v>0</v>
      </c>
      <c r="J22" s="134">
        <f>J23+J24</f>
        <v>0</v>
      </c>
      <c r="K22" s="134">
        <f>K23+K24</f>
        <v>0</v>
      </c>
    </row>
    <row r="23" spans="1:11" ht="12.75">
      <c r="A23" s="13">
        <f t="shared" si="1"/>
        <v>5</v>
      </c>
      <c r="B23" s="16"/>
      <c r="C23" s="58" t="s">
        <v>15</v>
      </c>
      <c r="D23" s="56"/>
      <c r="E23" s="29" t="s">
        <v>236</v>
      </c>
      <c r="F23" s="133"/>
      <c r="G23" s="135">
        <f t="shared" si="0"/>
        <v>0</v>
      </c>
      <c r="H23" s="133"/>
      <c r="I23" s="133"/>
      <c r="J23" s="133"/>
      <c r="K23" s="133"/>
    </row>
    <row r="24" spans="1:11" ht="12.75">
      <c r="A24" s="13">
        <f>A23+1</f>
        <v>6</v>
      </c>
      <c r="B24" s="16"/>
      <c r="C24" s="56">
        <v>50</v>
      </c>
      <c r="D24" s="56"/>
      <c r="E24" s="29" t="s">
        <v>233</v>
      </c>
      <c r="F24" s="133"/>
      <c r="G24" s="135">
        <f t="shared" si="0"/>
        <v>0</v>
      </c>
      <c r="H24" s="133"/>
      <c r="I24" s="133"/>
      <c r="J24" s="133"/>
      <c r="K24" s="133"/>
    </row>
    <row r="25" spans="1:11" ht="12.75">
      <c r="A25" s="13">
        <f t="shared" si="1"/>
        <v>7</v>
      </c>
      <c r="B25" s="16"/>
      <c r="C25" s="16"/>
      <c r="D25" s="15"/>
      <c r="E25" s="9" t="s">
        <v>230</v>
      </c>
      <c r="F25" s="134">
        <f>F26+F38</f>
        <v>0</v>
      </c>
      <c r="G25" s="122">
        <f t="shared" si="0"/>
        <v>0</v>
      </c>
      <c r="H25" s="134">
        <f>H26+H38</f>
        <v>0</v>
      </c>
      <c r="I25" s="134">
        <f>I26+I38</f>
        <v>0</v>
      </c>
      <c r="J25" s="134">
        <f>J26+J38</f>
        <v>0</v>
      </c>
      <c r="K25" s="134">
        <f>K26+K38</f>
        <v>0</v>
      </c>
    </row>
    <row r="26" spans="1:11" ht="12.75">
      <c r="A26" s="13">
        <f t="shared" si="1"/>
        <v>8</v>
      </c>
      <c r="B26" s="188" t="s">
        <v>281</v>
      </c>
      <c r="C26" s="16"/>
      <c r="D26" s="15"/>
      <c r="E26" s="19" t="s">
        <v>228</v>
      </c>
      <c r="F26" s="134">
        <f>F27+F28+F29+F30+F37</f>
        <v>0</v>
      </c>
      <c r="G26" s="122">
        <f t="shared" si="0"/>
        <v>0</v>
      </c>
      <c r="H26" s="134">
        <f>H27+H28+H29+H31+H32+H33+H30+H37</f>
        <v>0</v>
      </c>
      <c r="I26" s="134">
        <f>I27+I28+I29+I31+I32+I33+I30+I37</f>
        <v>0</v>
      </c>
      <c r="J26" s="134">
        <f>J27+J28+J29+J31+J32+J33+J30+J37</f>
        <v>0</v>
      </c>
      <c r="K26" s="134">
        <f>K27+K28+K29+K31+K32+K33+K30+K37</f>
        <v>0</v>
      </c>
    </row>
    <row r="27" spans="1:11" ht="12.75">
      <c r="A27" s="13">
        <f t="shared" si="1"/>
        <v>9</v>
      </c>
      <c r="B27" s="16"/>
      <c r="C27" s="58" t="s">
        <v>80</v>
      </c>
      <c r="D27" s="15"/>
      <c r="E27" s="14" t="s">
        <v>224</v>
      </c>
      <c r="F27" s="133"/>
      <c r="G27" s="135">
        <f t="shared" si="0"/>
        <v>0</v>
      </c>
      <c r="H27" s="133"/>
      <c r="I27" s="133"/>
      <c r="J27" s="133"/>
      <c r="K27" s="133"/>
    </row>
    <row r="28" spans="1:11" ht="25.5">
      <c r="A28" s="13">
        <f t="shared" si="1"/>
        <v>10</v>
      </c>
      <c r="B28" s="16"/>
      <c r="C28" s="56">
        <v>16</v>
      </c>
      <c r="D28" s="15"/>
      <c r="E28" s="22" t="s">
        <v>220</v>
      </c>
      <c r="F28" s="133"/>
      <c r="G28" s="135">
        <f t="shared" si="0"/>
        <v>0</v>
      </c>
      <c r="H28" s="133"/>
      <c r="I28" s="133"/>
      <c r="J28" s="133"/>
      <c r="K28" s="133"/>
    </row>
    <row r="29" spans="1:11" ht="12.75">
      <c r="A29" s="13">
        <f t="shared" si="1"/>
        <v>11</v>
      </c>
      <c r="B29" s="16"/>
      <c r="C29" s="56">
        <v>20</v>
      </c>
      <c r="D29" s="15"/>
      <c r="E29" s="14" t="s">
        <v>217</v>
      </c>
      <c r="F29" s="133"/>
      <c r="G29" s="135">
        <f t="shared" si="0"/>
        <v>0</v>
      </c>
      <c r="H29" s="133"/>
      <c r="I29" s="133"/>
      <c r="J29" s="133"/>
      <c r="K29" s="133"/>
    </row>
    <row r="30" spans="1:11" ht="12.75">
      <c r="A30" s="13">
        <f t="shared" si="1"/>
        <v>12</v>
      </c>
      <c r="B30" s="16"/>
      <c r="C30" s="56">
        <v>21</v>
      </c>
      <c r="D30" s="15"/>
      <c r="E30" s="14" t="s">
        <v>215</v>
      </c>
      <c r="F30" s="133"/>
      <c r="G30" s="135">
        <f t="shared" si="0"/>
        <v>0</v>
      </c>
      <c r="H30" s="133"/>
      <c r="I30" s="133"/>
      <c r="J30" s="133"/>
      <c r="K30" s="133"/>
    </row>
    <row r="31" spans="1:11" ht="25.5">
      <c r="A31" s="13">
        <f t="shared" si="1"/>
        <v>13</v>
      </c>
      <c r="B31" s="16"/>
      <c r="C31" s="56">
        <v>30</v>
      </c>
      <c r="D31" s="15"/>
      <c r="E31" s="22" t="s">
        <v>282</v>
      </c>
      <c r="F31" s="217"/>
      <c r="G31" s="135">
        <f t="shared" si="0"/>
        <v>0</v>
      </c>
      <c r="H31" s="133"/>
      <c r="I31" s="133"/>
      <c r="J31" s="133"/>
      <c r="K31" s="133"/>
    </row>
    <row r="32" spans="1:11" ht="25.5">
      <c r="A32" s="13">
        <f t="shared" si="1"/>
        <v>14</v>
      </c>
      <c r="B32" s="16"/>
      <c r="C32" s="56">
        <v>31</v>
      </c>
      <c r="D32" s="15"/>
      <c r="E32" s="22" t="s">
        <v>283</v>
      </c>
      <c r="F32" s="133"/>
      <c r="G32" s="135">
        <f t="shared" si="0"/>
        <v>0</v>
      </c>
      <c r="H32" s="133"/>
      <c r="I32" s="133"/>
      <c r="J32" s="133"/>
      <c r="K32" s="133"/>
    </row>
    <row r="33" spans="1:11" ht="25.5">
      <c r="A33" s="13">
        <f t="shared" si="1"/>
        <v>15</v>
      </c>
      <c r="B33" s="16"/>
      <c r="C33" s="56">
        <v>32</v>
      </c>
      <c r="D33" s="15"/>
      <c r="E33" s="22" t="s">
        <v>284</v>
      </c>
      <c r="F33" s="133"/>
      <c r="G33" s="135">
        <f t="shared" si="0"/>
        <v>0</v>
      </c>
      <c r="H33" s="147">
        <f>H34+H35+H36</f>
        <v>0</v>
      </c>
      <c r="I33" s="147">
        <f>I34+I35+I36</f>
        <v>0</v>
      </c>
      <c r="J33" s="147">
        <f>J34+J35+J36</f>
        <v>0</v>
      </c>
      <c r="K33" s="147">
        <f>K34+K35+K36</f>
        <v>0</v>
      </c>
    </row>
    <row r="34" spans="1:11" ht="12.75">
      <c r="A34" s="13">
        <f t="shared" si="1"/>
        <v>16</v>
      </c>
      <c r="B34" s="16"/>
      <c r="C34" s="56"/>
      <c r="D34" s="15"/>
      <c r="E34" s="14" t="s">
        <v>285</v>
      </c>
      <c r="F34" s="133"/>
      <c r="G34" s="135">
        <f t="shared" si="0"/>
        <v>0</v>
      </c>
      <c r="H34" s="133"/>
      <c r="I34" s="133"/>
      <c r="J34" s="133"/>
      <c r="K34" s="133"/>
    </row>
    <row r="35" spans="1:11" ht="12.75">
      <c r="A35" s="13">
        <f t="shared" si="1"/>
        <v>17</v>
      </c>
      <c r="B35" s="16"/>
      <c r="C35" s="56"/>
      <c r="D35" s="15"/>
      <c r="E35" s="14" t="s">
        <v>286</v>
      </c>
      <c r="F35" s="133"/>
      <c r="G35" s="135">
        <f t="shared" si="0"/>
        <v>0</v>
      </c>
      <c r="H35" s="133"/>
      <c r="I35" s="133"/>
      <c r="J35" s="133"/>
      <c r="K35" s="133"/>
    </row>
    <row r="36" spans="1:11" ht="12.75">
      <c r="A36" s="13">
        <f t="shared" si="1"/>
        <v>18</v>
      </c>
      <c r="B36" s="16"/>
      <c r="C36" s="56"/>
      <c r="D36" s="15"/>
      <c r="E36" s="14" t="s">
        <v>287</v>
      </c>
      <c r="F36" s="133"/>
      <c r="G36" s="135">
        <f t="shared" si="0"/>
        <v>0</v>
      </c>
      <c r="H36" s="133"/>
      <c r="I36" s="133"/>
      <c r="J36" s="133"/>
      <c r="K36" s="133"/>
    </row>
    <row r="37" spans="1:11" ht="12.75">
      <c r="A37" s="13">
        <f t="shared" si="1"/>
        <v>19</v>
      </c>
      <c r="B37" s="16"/>
      <c r="C37" s="56">
        <v>50</v>
      </c>
      <c r="D37" s="15"/>
      <c r="E37" s="14" t="s">
        <v>213</v>
      </c>
      <c r="F37" s="133"/>
      <c r="G37" s="135">
        <f t="shared" si="0"/>
        <v>0</v>
      </c>
      <c r="H37" s="133"/>
      <c r="I37" s="133"/>
      <c r="J37" s="133"/>
      <c r="K37" s="133"/>
    </row>
    <row r="38" spans="1:11" ht="12.75">
      <c r="A38" s="13">
        <f t="shared" si="1"/>
        <v>20</v>
      </c>
      <c r="B38" s="20" t="s">
        <v>211</v>
      </c>
      <c r="C38" s="16"/>
      <c r="D38" s="15"/>
      <c r="E38" s="19" t="s">
        <v>210</v>
      </c>
      <c r="F38" s="134">
        <f>+F39+F40+F41</f>
        <v>0</v>
      </c>
      <c r="G38" s="122">
        <f t="shared" si="0"/>
        <v>0</v>
      </c>
      <c r="H38" s="134">
        <f>+H39+H40+H41</f>
        <v>0</v>
      </c>
      <c r="I38" s="134">
        <f>+I39+I40+I41</f>
        <v>0</v>
      </c>
      <c r="J38" s="134">
        <f>+J39+J40+J41</f>
        <v>0</v>
      </c>
      <c r="K38" s="136">
        <f>+K39+K40+K41</f>
        <v>0</v>
      </c>
    </row>
    <row r="39" spans="1:11" ht="12.75">
      <c r="A39" s="13">
        <f t="shared" si="1"/>
        <v>21</v>
      </c>
      <c r="B39" s="16"/>
      <c r="C39" s="58" t="s">
        <v>12</v>
      </c>
      <c r="D39" s="15"/>
      <c r="E39" s="14" t="s">
        <v>208</v>
      </c>
      <c r="F39" s="133"/>
      <c r="G39" s="135">
        <f t="shared" si="0"/>
        <v>0</v>
      </c>
      <c r="H39" s="133"/>
      <c r="I39" s="133"/>
      <c r="J39" s="133"/>
      <c r="K39" s="133"/>
    </row>
    <row r="40" spans="1:11" ht="12.75">
      <c r="A40" s="13">
        <f t="shared" si="1"/>
        <v>22</v>
      </c>
      <c r="B40" s="16"/>
      <c r="C40" s="56">
        <v>50</v>
      </c>
      <c r="D40" s="15"/>
      <c r="E40" s="14" t="s">
        <v>203</v>
      </c>
      <c r="F40" s="133"/>
      <c r="G40" s="135">
        <f t="shared" si="0"/>
        <v>0</v>
      </c>
      <c r="H40" s="133"/>
      <c r="I40" s="133"/>
      <c r="J40" s="133"/>
      <c r="K40" s="133"/>
    </row>
    <row r="41" spans="1:11" ht="12.75">
      <c r="A41" s="13">
        <f t="shared" si="1"/>
        <v>23</v>
      </c>
      <c r="B41" s="16"/>
      <c r="C41" s="16"/>
      <c r="D41" s="18" t="s">
        <v>15</v>
      </c>
      <c r="E41" s="14" t="s">
        <v>203</v>
      </c>
      <c r="F41" s="133"/>
      <c r="G41" s="135">
        <f t="shared" si="0"/>
        <v>0</v>
      </c>
      <c r="H41" s="133"/>
      <c r="I41" s="133"/>
      <c r="J41" s="133"/>
      <c r="K41" s="133"/>
    </row>
    <row r="42" spans="1:11" ht="12.75">
      <c r="A42" s="13">
        <f t="shared" si="1"/>
        <v>24</v>
      </c>
      <c r="B42" s="16"/>
      <c r="C42" s="16"/>
      <c r="D42" s="15"/>
      <c r="E42" s="19" t="s">
        <v>202</v>
      </c>
      <c r="F42" s="134">
        <f>+F43</f>
        <v>0</v>
      </c>
      <c r="G42" s="122">
        <f t="shared" si="0"/>
        <v>0</v>
      </c>
      <c r="H42" s="134">
        <f>+H43</f>
        <v>0</v>
      </c>
      <c r="I42" s="134">
        <f>+I43</f>
        <v>0</v>
      </c>
      <c r="J42" s="134">
        <f>+J43</f>
        <v>0</v>
      </c>
      <c r="K42" s="136">
        <f>+K43</f>
        <v>0</v>
      </c>
    </row>
    <row r="43" spans="1:11" ht="12.75">
      <c r="A43" s="13">
        <f t="shared" si="1"/>
        <v>25</v>
      </c>
      <c r="B43" s="16">
        <v>39.1</v>
      </c>
      <c r="C43" s="16"/>
      <c r="D43" s="15"/>
      <c r="E43" s="19" t="s">
        <v>201</v>
      </c>
      <c r="F43" s="134">
        <f>+F44+F45+F46</f>
        <v>0</v>
      </c>
      <c r="G43" s="122">
        <f t="shared" si="0"/>
        <v>0</v>
      </c>
      <c r="H43" s="134">
        <f>+H44+H45+H46</f>
        <v>0</v>
      </c>
      <c r="I43" s="134">
        <f>+I44+I45+I46</f>
        <v>0</v>
      </c>
      <c r="J43" s="134">
        <f>+J44+J45+J46</f>
        <v>0</v>
      </c>
      <c r="K43" s="136">
        <f>+K44+K45+K46</f>
        <v>0</v>
      </c>
    </row>
    <row r="44" spans="1:11" ht="12.75">
      <c r="A44" s="13">
        <f t="shared" si="1"/>
        <v>26</v>
      </c>
      <c r="B44" s="16"/>
      <c r="C44" s="58" t="s">
        <v>12</v>
      </c>
      <c r="D44" s="15"/>
      <c r="E44" s="14" t="s">
        <v>199</v>
      </c>
      <c r="F44" s="133"/>
      <c r="G44" s="135">
        <f t="shared" si="0"/>
        <v>0</v>
      </c>
      <c r="H44" s="133"/>
      <c r="I44" s="133"/>
      <c r="J44" s="133"/>
      <c r="K44" s="133"/>
    </row>
    <row r="45" spans="1:11" ht="12.75">
      <c r="A45" s="13">
        <f t="shared" si="1"/>
        <v>27</v>
      </c>
      <c r="B45" s="16"/>
      <c r="C45" s="58" t="s">
        <v>20</v>
      </c>
      <c r="D45" s="15"/>
      <c r="E45" s="14" t="s">
        <v>198</v>
      </c>
      <c r="F45" s="133"/>
      <c r="G45" s="135">
        <f t="shared" si="0"/>
        <v>0</v>
      </c>
      <c r="H45" s="133"/>
      <c r="I45" s="133"/>
      <c r="J45" s="133"/>
      <c r="K45" s="133"/>
    </row>
    <row r="46" spans="1:11" ht="12.75">
      <c r="A46" s="13">
        <f t="shared" si="1"/>
        <v>28</v>
      </c>
      <c r="B46" s="16"/>
      <c r="C46" s="56">
        <v>50</v>
      </c>
      <c r="D46" s="15"/>
      <c r="E46" s="14" t="s">
        <v>197</v>
      </c>
      <c r="F46" s="133"/>
      <c r="G46" s="135">
        <f t="shared" si="0"/>
        <v>0</v>
      </c>
      <c r="H46" s="133"/>
      <c r="I46" s="133"/>
      <c r="J46" s="133"/>
      <c r="K46" s="133"/>
    </row>
    <row r="47" spans="1:11" ht="12.75">
      <c r="A47" s="13">
        <f t="shared" si="1"/>
        <v>29</v>
      </c>
      <c r="B47" s="16"/>
      <c r="C47" s="16"/>
      <c r="D47" s="15"/>
      <c r="E47" s="19" t="s">
        <v>196</v>
      </c>
      <c r="F47" s="134">
        <f>+F48+F56+F65</f>
        <v>0</v>
      </c>
      <c r="G47" s="122">
        <f t="shared" si="0"/>
        <v>161</v>
      </c>
      <c r="H47" s="134">
        <f>+H48+H56+H65</f>
        <v>111</v>
      </c>
      <c r="I47" s="134">
        <f>+I48+I56+I65</f>
        <v>34</v>
      </c>
      <c r="J47" s="134">
        <f>+J48+J56+J65</f>
        <v>16</v>
      </c>
      <c r="K47" s="134">
        <f>+K48+K56+K65</f>
        <v>0</v>
      </c>
    </row>
    <row r="48" spans="1:11" ht="12.75">
      <c r="A48" s="13">
        <f t="shared" si="1"/>
        <v>30</v>
      </c>
      <c r="B48" s="20" t="s">
        <v>195</v>
      </c>
      <c r="C48" s="16"/>
      <c r="D48" s="15"/>
      <c r="E48" s="19" t="s">
        <v>194</v>
      </c>
      <c r="F48" s="134">
        <f>F49</f>
        <v>0</v>
      </c>
      <c r="G48" s="122">
        <f t="shared" si="0"/>
        <v>161</v>
      </c>
      <c r="H48" s="134">
        <f>H49</f>
        <v>111</v>
      </c>
      <c r="I48" s="134">
        <f>I49</f>
        <v>34</v>
      </c>
      <c r="J48" s="134">
        <f>J49</f>
        <v>16</v>
      </c>
      <c r="K48" s="134">
        <f>K49</f>
        <v>0</v>
      </c>
    </row>
    <row r="49" spans="1:11" ht="12.75">
      <c r="A49" s="13">
        <f t="shared" si="1"/>
        <v>31</v>
      </c>
      <c r="B49" s="16"/>
      <c r="C49" s="56">
        <v>11</v>
      </c>
      <c r="D49" s="15"/>
      <c r="E49" s="14" t="s">
        <v>193</v>
      </c>
      <c r="F49" s="134">
        <f>F50+F51+F52+F53+F54+F55</f>
        <v>0</v>
      </c>
      <c r="G49" s="122">
        <f t="shared" si="0"/>
        <v>161</v>
      </c>
      <c r="H49" s="134">
        <f>H50+H51+H52+H53+H54+H55</f>
        <v>111</v>
      </c>
      <c r="I49" s="134">
        <f>I50+I51+I52+I53+I54+I55</f>
        <v>34</v>
      </c>
      <c r="J49" s="134">
        <f>J50+J51+J52+J53+J54+J55</f>
        <v>16</v>
      </c>
      <c r="K49" s="134">
        <f>K50+K51+K52+K53+K54+K55</f>
        <v>0</v>
      </c>
    </row>
    <row r="50" spans="1:11" ht="12.75">
      <c r="A50" s="13">
        <f t="shared" si="1"/>
        <v>32</v>
      </c>
      <c r="B50" s="16"/>
      <c r="C50" s="16"/>
      <c r="D50" s="15"/>
      <c r="E50" s="14" t="s">
        <v>185</v>
      </c>
      <c r="F50" s="133"/>
      <c r="G50" s="135">
        <f t="shared" si="0"/>
        <v>0</v>
      </c>
      <c r="H50" s="133"/>
      <c r="I50" s="133"/>
      <c r="J50" s="133"/>
      <c r="K50" s="133"/>
    </row>
    <row r="51" spans="1:11" ht="12.75">
      <c r="A51" s="13">
        <f t="shared" si="1"/>
        <v>33</v>
      </c>
      <c r="B51" s="16"/>
      <c r="C51" s="16"/>
      <c r="D51" s="15"/>
      <c r="E51" s="14" t="s">
        <v>192</v>
      </c>
      <c r="F51" s="133"/>
      <c r="G51" s="135">
        <f t="shared" si="0"/>
        <v>0</v>
      </c>
      <c r="H51" s="133"/>
      <c r="I51" s="133"/>
      <c r="J51" s="133"/>
      <c r="K51" s="133"/>
    </row>
    <row r="52" spans="1:11" ht="12.75">
      <c r="A52" s="13">
        <f t="shared" si="1"/>
        <v>34</v>
      </c>
      <c r="B52" s="16"/>
      <c r="C52" s="16"/>
      <c r="D52" s="15"/>
      <c r="E52" s="14" t="s">
        <v>191</v>
      </c>
      <c r="F52" s="133"/>
      <c r="G52" s="135">
        <f t="shared" si="0"/>
        <v>0</v>
      </c>
      <c r="H52" s="133"/>
      <c r="I52" s="133"/>
      <c r="J52" s="133"/>
      <c r="K52" s="133"/>
    </row>
    <row r="53" spans="1:11" ht="12.75">
      <c r="A53" s="13">
        <f t="shared" si="1"/>
        <v>35</v>
      </c>
      <c r="B53" s="16"/>
      <c r="C53" s="16"/>
      <c r="D53" s="15"/>
      <c r="E53" s="14" t="s">
        <v>190</v>
      </c>
      <c r="F53" s="133"/>
      <c r="G53" s="135">
        <f t="shared" si="0"/>
        <v>161</v>
      </c>
      <c r="H53" s="133">
        <v>111</v>
      </c>
      <c r="I53" s="133">
        <v>34</v>
      </c>
      <c r="J53" s="133">
        <v>16</v>
      </c>
      <c r="K53" s="133"/>
    </row>
    <row r="54" spans="1:11" ht="12.75">
      <c r="A54" s="13">
        <f t="shared" si="1"/>
        <v>36</v>
      </c>
      <c r="B54" s="16"/>
      <c r="C54" s="16"/>
      <c r="D54" s="15"/>
      <c r="E54" s="14" t="s">
        <v>189</v>
      </c>
      <c r="F54" s="133"/>
      <c r="G54" s="135">
        <f t="shared" si="0"/>
        <v>0</v>
      </c>
      <c r="H54" s="133"/>
      <c r="I54" s="133"/>
      <c r="J54" s="133"/>
      <c r="K54" s="133"/>
    </row>
    <row r="55" spans="1:11" ht="12.75">
      <c r="A55" s="13">
        <f t="shared" si="1"/>
        <v>37</v>
      </c>
      <c r="B55" s="16"/>
      <c r="C55" s="16"/>
      <c r="D55" s="15"/>
      <c r="E55" s="14" t="s">
        <v>52</v>
      </c>
      <c r="F55" s="133"/>
      <c r="G55" s="135">
        <f t="shared" si="0"/>
        <v>0</v>
      </c>
      <c r="H55" s="133"/>
      <c r="I55" s="133"/>
      <c r="J55" s="133"/>
      <c r="K55" s="137"/>
    </row>
    <row r="56" spans="1:11" ht="12.75">
      <c r="A56" s="13">
        <f t="shared" si="1"/>
        <v>38</v>
      </c>
      <c r="B56" s="53" t="s">
        <v>188</v>
      </c>
      <c r="C56" s="46"/>
      <c r="D56" s="52"/>
      <c r="E56" s="48" t="s">
        <v>187</v>
      </c>
      <c r="F56" s="138">
        <f>F57+F61</f>
        <v>0</v>
      </c>
      <c r="G56" s="122">
        <f t="shared" si="0"/>
        <v>0</v>
      </c>
      <c r="H56" s="138">
        <f>H57+H61</f>
        <v>0</v>
      </c>
      <c r="I56" s="138">
        <f>I57+I61</f>
        <v>0</v>
      </c>
      <c r="J56" s="138">
        <f>J57+J61</f>
        <v>0</v>
      </c>
      <c r="K56" s="138">
        <f>K57+K61</f>
        <v>0</v>
      </c>
    </row>
    <row r="57" spans="1:11" ht="51">
      <c r="A57" s="13">
        <f t="shared" si="1"/>
        <v>39</v>
      </c>
      <c r="B57" s="46"/>
      <c r="C57" s="51">
        <v>9</v>
      </c>
      <c r="D57" s="50"/>
      <c r="E57" s="49" t="s">
        <v>186</v>
      </c>
      <c r="F57" s="138">
        <f>+F58+F59+F60</f>
        <v>0</v>
      </c>
      <c r="G57" s="122">
        <f t="shared" si="0"/>
        <v>0</v>
      </c>
      <c r="H57" s="138">
        <f>+H58+H59+H60</f>
        <v>0</v>
      </c>
      <c r="I57" s="138">
        <f>+I58+I59+I60</f>
        <v>0</v>
      </c>
      <c r="J57" s="138">
        <f>+J58+J59+J60</f>
        <v>0</v>
      </c>
      <c r="K57" s="138">
        <f>+K58+K59+K60</f>
        <v>0</v>
      </c>
    </row>
    <row r="58" spans="1:11" ht="12.75">
      <c r="A58" s="13">
        <f t="shared" si="1"/>
        <v>40</v>
      </c>
      <c r="B58" s="46"/>
      <c r="C58" s="45"/>
      <c r="D58" s="44"/>
      <c r="E58" s="43" t="s">
        <v>182</v>
      </c>
      <c r="F58" s="133"/>
      <c r="G58" s="135">
        <f t="shared" si="0"/>
        <v>0</v>
      </c>
      <c r="H58" s="133"/>
      <c r="I58" s="133"/>
      <c r="J58" s="133"/>
      <c r="K58" s="133"/>
    </row>
    <row r="59" spans="1:11" ht="12.75">
      <c r="A59" s="13">
        <f>A58+1</f>
        <v>41</v>
      </c>
      <c r="B59" s="218"/>
      <c r="C59" s="219"/>
      <c r="D59" s="220"/>
      <c r="E59" s="191" t="s">
        <v>288</v>
      </c>
      <c r="F59" s="133"/>
      <c r="G59" s="147">
        <f t="shared" si="0"/>
        <v>0</v>
      </c>
      <c r="H59" s="133"/>
      <c r="I59" s="133"/>
      <c r="J59" s="133"/>
      <c r="K59" s="133"/>
    </row>
    <row r="60" spans="1:11" ht="12.75">
      <c r="A60" s="13">
        <f t="shared" si="1"/>
        <v>42</v>
      </c>
      <c r="B60" s="46"/>
      <c r="C60" s="45"/>
      <c r="D60" s="44"/>
      <c r="E60" s="43" t="s">
        <v>185</v>
      </c>
      <c r="F60" s="133"/>
      <c r="G60" s="135">
        <f t="shared" si="0"/>
        <v>0</v>
      </c>
      <c r="H60" s="133"/>
      <c r="I60" s="133"/>
      <c r="J60" s="133"/>
      <c r="K60" s="133"/>
    </row>
    <row r="61" spans="1:11" ht="12.75">
      <c r="A61" s="13">
        <f t="shared" si="1"/>
        <v>43</v>
      </c>
      <c r="B61" s="16"/>
      <c r="C61" s="21">
        <v>10</v>
      </c>
      <c r="D61" s="21"/>
      <c r="E61" s="9" t="s">
        <v>184</v>
      </c>
      <c r="F61" s="122">
        <f>F62+F64</f>
        <v>0</v>
      </c>
      <c r="G61" s="122">
        <f t="shared" si="0"/>
        <v>0</v>
      </c>
      <c r="H61" s="122">
        <f>H62+H64+H63</f>
        <v>0</v>
      </c>
      <c r="I61" s="122">
        <f>I62+I64+I63</f>
        <v>0</v>
      </c>
      <c r="J61" s="122">
        <f>J62+J64+J63</f>
        <v>0</v>
      </c>
      <c r="K61" s="122">
        <f>K62+K64+K63</f>
        <v>0</v>
      </c>
    </row>
    <row r="62" spans="1:11" ht="12.75">
      <c r="A62" s="13">
        <f t="shared" si="1"/>
        <v>44</v>
      </c>
      <c r="B62" s="16"/>
      <c r="C62" s="16"/>
      <c r="D62" s="15"/>
      <c r="E62" s="14" t="s">
        <v>182</v>
      </c>
      <c r="F62" s="133"/>
      <c r="G62" s="135">
        <f t="shared" si="0"/>
        <v>0</v>
      </c>
      <c r="H62" s="133"/>
      <c r="I62" s="133"/>
      <c r="J62" s="133"/>
      <c r="K62" s="137"/>
    </row>
    <row r="63" spans="1:11" ht="12.75">
      <c r="A63" s="13">
        <f t="shared" si="1"/>
        <v>45</v>
      </c>
      <c r="B63" s="16"/>
      <c r="C63" s="16"/>
      <c r="D63" s="15"/>
      <c r="E63" s="191" t="s">
        <v>288</v>
      </c>
      <c r="F63" s="133"/>
      <c r="G63" s="135">
        <f t="shared" si="0"/>
        <v>0</v>
      </c>
      <c r="H63" s="133"/>
      <c r="I63" s="133"/>
      <c r="J63" s="133"/>
      <c r="K63" s="137"/>
    </row>
    <row r="64" spans="1:11" ht="12.75">
      <c r="A64" s="13">
        <f t="shared" si="1"/>
        <v>46</v>
      </c>
      <c r="B64" s="16"/>
      <c r="C64" s="16"/>
      <c r="D64" s="15"/>
      <c r="E64" s="14" t="s">
        <v>89</v>
      </c>
      <c r="F64" s="133"/>
      <c r="G64" s="135">
        <f t="shared" si="0"/>
        <v>0</v>
      </c>
      <c r="H64" s="133"/>
      <c r="I64" s="133"/>
      <c r="J64" s="133"/>
      <c r="K64" s="137"/>
    </row>
    <row r="65" spans="1:11" ht="12.75">
      <c r="A65" s="13">
        <f t="shared" si="1"/>
        <v>47</v>
      </c>
      <c r="B65" s="188" t="s">
        <v>270</v>
      </c>
      <c r="C65" s="16"/>
      <c r="D65" s="15"/>
      <c r="E65" s="9" t="s">
        <v>271</v>
      </c>
      <c r="F65" s="133"/>
      <c r="G65" s="135">
        <f t="shared" si="0"/>
        <v>0</v>
      </c>
      <c r="H65" s="133"/>
      <c r="I65" s="133"/>
      <c r="J65" s="133"/>
      <c r="K65" s="137"/>
    </row>
    <row r="66" spans="1:11" ht="12.75">
      <c r="A66" s="13"/>
      <c r="B66" s="16" t="s">
        <v>128</v>
      </c>
      <c r="C66" s="16" t="s">
        <v>127</v>
      </c>
      <c r="D66" s="16" t="s">
        <v>126</v>
      </c>
      <c r="E66" s="19" t="s">
        <v>147</v>
      </c>
      <c r="F66" s="135"/>
      <c r="G66" s="135"/>
      <c r="H66" s="135"/>
      <c r="I66" s="135"/>
      <c r="J66" s="135"/>
      <c r="K66" s="140"/>
    </row>
    <row r="67" spans="1:11" ht="12.75">
      <c r="A67" s="13">
        <f aca="true" t="shared" si="2" ref="A67:A130">A66+1</f>
        <v>1</v>
      </c>
      <c r="B67" s="16"/>
      <c r="C67" s="16"/>
      <c r="D67" s="15"/>
      <c r="E67" s="162" t="s">
        <v>297</v>
      </c>
      <c r="F67" s="134">
        <f>+F69+F157</f>
        <v>0</v>
      </c>
      <c r="G67" s="122">
        <f>H67+I67+J67+K67</f>
        <v>161</v>
      </c>
      <c r="H67" s="134">
        <f>+H69+H157</f>
        <v>111.00000000000001</v>
      </c>
      <c r="I67" s="134">
        <f>+I69+I157</f>
        <v>34</v>
      </c>
      <c r="J67" s="134">
        <f>+J69+J157</f>
        <v>16</v>
      </c>
      <c r="K67" s="136">
        <f>+K69+K157</f>
        <v>0</v>
      </c>
    </row>
    <row r="68" spans="1:11" ht="12.75">
      <c r="A68" s="13"/>
      <c r="B68" s="16" t="s">
        <v>128</v>
      </c>
      <c r="C68" s="16" t="s">
        <v>127</v>
      </c>
      <c r="D68" s="21" t="s">
        <v>126</v>
      </c>
      <c r="E68" s="14" t="s">
        <v>147</v>
      </c>
      <c r="F68" s="135"/>
      <c r="G68" s="135"/>
      <c r="H68" s="135"/>
      <c r="I68" s="135"/>
      <c r="J68" s="135"/>
      <c r="K68" s="140"/>
    </row>
    <row r="69" spans="1:11" ht="12.75">
      <c r="A69" s="13">
        <f>A67+1</f>
        <v>2</v>
      </c>
      <c r="B69" s="16"/>
      <c r="C69" s="16"/>
      <c r="D69" s="15"/>
      <c r="E69" s="9" t="s">
        <v>146</v>
      </c>
      <c r="F69" s="134">
        <f>+F70+F104+F146+F149+F150</f>
        <v>0</v>
      </c>
      <c r="G69" s="122">
        <f aca="true" t="shared" si="3" ref="G69:G132">H69+I69+J69+K69</f>
        <v>161</v>
      </c>
      <c r="H69" s="134">
        <f>+H70+H104+H146+H149+H150</f>
        <v>111.00000000000001</v>
      </c>
      <c r="I69" s="134">
        <f>+I70+I104+I146+I149+I150</f>
        <v>34</v>
      </c>
      <c r="J69" s="134">
        <f>+J70+J104+J146+J149+J150</f>
        <v>16</v>
      </c>
      <c r="K69" s="134">
        <f>+K70+K104+K146+K149+K150</f>
        <v>0</v>
      </c>
    </row>
    <row r="70" spans="1:11" ht="12.75">
      <c r="A70" s="13">
        <f t="shared" si="2"/>
        <v>3</v>
      </c>
      <c r="B70" s="16">
        <v>10</v>
      </c>
      <c r="C70" s="16"/>
      <c r="D70" s="15"/>
      <c r="E70" s="9" t="s">
        <v>124</v>
      </c>
      <c r="F70" s="134">
        <f>+F71+F89+F96</f>
        <v>0</v>
      </c>
      <c r="G70" s="122">
        <f t="shared" si="3"/>
        <v>151.85000000000002</v>
      </c>
      <c r="H70" s="134">
        <f>+H71+H89+H96</f>
        <v>102.99000000000001</v>
      </c>
      <c r="I70" s="134">
        <f>+I71+I89+I96</f>
        <v>34</v>
      </c>
      <c r="J70" s="134">
        <f>+J71+J89+J96</f>
        <v>14.86</v>
      </c>
      <c r="K70" s="136">
        <f>+K71+K89+K96</f>
        <v>0</v>
      </c>
    </row>
    <row r="71" spans="1:11" ht="12.75">
      <c r="A71" s="13">
        <f t="shared" si="2"/>
        <v>4</v>
      </c>
      <c r="B71" s="16"/>
      <c r="C71" s="20" t="s">
        <v>12</v>
      </c>
      <c r="D71" s="15"/>
      <c r="E71" s="19" t="s">
        <v>123</v>
      </c>
      <c r="F71" s="134">
        <f>+F72+F73+F74+F75+F76+F77+F78+F79+F80+F81+F82+F83+F84+F85+F86+F87+F88</f>
        <v>0</v>
      </c>
      <c r="G71" s="122">
        <f t="shared" si="3"/>
        <v>114.87</v>
      </c>
      <c r="H71" s="134">
        <f>+H72+H73+H74+H75+H76+H77+H78+H79+H80+H81+H82+H83+H84+H85+H86+H87+H88</f>
        <v>78.85000000000001</v>
      </c>
      <c r="I71" s="134">
        <f>+I72+I73+I74+I75+I76+I77+I78+I79+I80+I81+I82+I83+I84+I85+I86+I87+I88</f>
        <v>24.75</v>
      </c>
      <c r="J71" s="134">
        <f>+J72+J73+J74+J75+J76+J77+J78+J79+J80+J81+J82+J83+J84+J85+J86+J87+J88</f>
        <v>11.27</v>
      </c>
      <c r="K71" s="136">
        <f>+K72+K73+K74+K75+K76+K77+K78+K79+K80+K81+K82+K83+K84+K85+K86+K87+K88</f>
        <v>0</v>
      </c>
    </row>
    <row r="72" spans="1:11" ht="12.75">
      <c r="A72" s="13">
        <f t="shared" si="2"/>
        <v>5</v>
      </c>
      <c r="B72" s="16"/>
      <c r="C72" s="16"/>
      <c r="D72" s="18" t="s">
        <v>12</v>
      </c>
      <c r="E72" s="14" t="s">
        <v>122</v>
      </c>
      <c r="F72" s="133"/>
      <c r="G72" s="135">
        <f t="shared" si="3"/>
        <v>76.00000000000001</v>
      </c>
      <c r="H72" s="239">
        <v>56.24</v>
      </c>
      <c r="I72" s="239">
        <v>11</v>
      </c>
      <c r="J72" s="239">
        <v>8.76</v>
      </c>
      <c r="K72" s="133"/>
    </row>
    <row r="73" spans="1:11" ht="12.75">
      <c r="A73" s="13">
        <f t="shared" si="2"/>
        <v>6</v>
      </c>
      <c r="B73" s="16"/>
      <c r="C73" s="16"/>
      <c r="D73" s="18" t="s">
        <v>18</v>
      </c>
      <c r="E73" s="14" t="s">
        <v>121</v>
      </c>
      <c r="F73" s="133"/>
      <c r="G73" s="135">
        <f t="shared" si="3"/>
        <v>0</v>
      </c>
      <c r="H73" s="239"/>
      <c r="I73" s="239"/>
      <c r="J73" s="239"/>
      <c r="K73" s="133"/>
    </row>
    <row r="74" spans="1:11" ht="12.75">
      <c r="A74" s="13">
        <f t="shared" si="2"/>
        <v>7</v>
      </c>
      <c r="B74" s="16"/>
      <c r="C74" s="16"/>
      <c r="D74" s="18" t="s">
        <v>28</v>
      </c>
      <c r="E74" s="14" t="s">
        <v>120</v>
      </c>
      <c r="F74" s="133"/>
      <c r="G74" s="135">
        <f t="shared" si="3"/>
        <v>0</v>
      </c>
      <c r="H74" s="239"/>
      <c r="I74" s="239"/>
      <c r="J74" s="239"/>
      <c r="K74" s="133"/>
    </row>
    <row r="75" spans="1:11" ht="12.75">
      <c r="A75" s="13">
        <f t="shared" si="2"/>
        <v>8</v>
      </c>
      <c r="B75" s="16"/>
      <c r="C75" s="16"/>
      <c r="D75" s="18" t="s">
        <v>20</v>
      </c>
      <c r="E75" s="14" t="s">
        <v>119</v>
      </c>
      <c r="F75" s="133"/>
      <c r="G75" s="135">
        <f t="shared" si="3"/>
        <v>0.97</v>
      </c>
      <c r="H75" s="239">
        <v>0.97</v>
      </c>
      <c r="I75" s="239"/>
      <c r="J75" s="239"/>
      <c r="K75" s="133"/>
    </row>
    <row r="76" spans="1:11" ht="12.75">
      <c r="A76" s="13">
        <f t="shared" si="2"/>
        <v>9</v>
      </c>
      <c r="B76" s="16"/>
      <c r="C76" s="16"/>
      <c r="D76" s="18" t="s">
        <v>15</v>
      </c>
      <c r="E76" s="14" t="s">
        <v>118</v>
      </c>
      <c r="F76" s="133"/>
      <c r="G76" s="135">
        <f t="shared" si="3"/>
        <v>23.54</v>
      </c>
      <c r="H76" s="239">
        <v>14</v>
      </c>
      <c r="I76" s="239">
        <v>7.03</v>
      </c>
      <c r="J76" s="239">
        <v>2.51</v>
      </c>
      <c r="K76" s="133"/>
    </row>
    <row r="77" spans="1:11" ht="12.75">
      <c r="A77" s="13">
        <f t="shared" si="2"/>
        <v>10</v>
      </c>
      <c r="B77" s="16"/>
      <c r="C77" s="16"/>
      <c r="D77" s="18" t="s">
        <v>10</v>
      </c>
      <c r="E77" s="14" t="s">
        <v>117</v>
      </c>
      <c r="F77" s="133"/>
      <c r="G77" s="135">
        <f t="shared" si="3"/>
        <v>0</v>
      </c>
      <c r="H77" s="239"/>
      <c r="I77" s="239"/>
      <c r="J77" s="239"/>
      <c r="K77" s="133"/>
    </row>
    <row r="78" spans="1:11" ht="12.75">
      <c r="A78" s="13">
        <f t="shared" si="2"/>
        <v>11</v>
      </c>
      <c r="B78" s="16"/>
      <c r="C78" s="16"/>
      <c r="D78" s="18" t="s">
        <v>82</v>
      </c>
      <c r="E78" s="14" t="s">
        <v>116</v>
      </c>
      <c r="F78" s="133"/>
      <c r="G78" s="135">
        <f t="shared" si="3"/>
        <v>0</v>
      </c>
      <c r="H78" s="239"/>
      <c r="I78" s="239"/>
      <c r="J78" s="239"/>
      <c r="K78" s="133"/>
    </row>
    <row r="79" spans="1:11" ht="12.75">
      <c r="A79" s="13">
        <f t="shared" si="2"/>
        <v>12</v>
      </c>
      <c r="B79" s="16"/>
      <c r="C79" s="16"/>
      <c r="D79" s="18" t="s">
        <v>80</v>
      </c>
      <c r="E79" s="14" t="s">
        <v>115</v>
      </c>
      <c r="F79" s="133"/>
      <c r="G79" s="135">
        <f t="shared" si="3"/>
        <v>13.43</v>
      </c>
      <c r="H79" s="239">
        <v>6.71</v>
      </c>
      <c r="I79" s="239">
        <v>6.72</v>
      </c>
      <c r="J79" s="239"/>
      <c r="K79" s="133"/>
    </row>
    <row r="80" spans="1:11" ht="12.75">
      <c r="A80" s="13">
        <f t="shared" si="2"/>
        <v>13</v>
      </c>
      <c r="B80" s="16"/>
      <c r="C80" s="16"/>
      <c r="D80" s="18" t="s">
        <v>48</v>
      </c>
      <c r="E80" s="14" t="s">
        <v>114</v>
      </c>
      <c r="F80" s="133"/>
      <c r="G80" s="135">
        <f t="shared" si="3"/>
        <v>0</v>
      </c>
      <c r="H80" s="239"/>
      <c r="I80" s="239"/>
      <c r="J80" s="239"/>
      <c r="K80" s="133"/>
    </row>
    <row r="81" spans="1:11" ht="12.75">
      <c r="A81" s="13">
        <f t="shared" si="2"/>
        <v>14</v>
      </c>
      <c r="B81" s="16"/>
      <c r="C81" s="16"/>
      <c r="D81" s="15">
        <v>10</v>
      </c>
      <c r="E81" s="14" t="s">
        <v>113</v>
      </c>
      <c r="F81" s="133"/>
      <c r="G81" s="135">
        <f t="shared" si="3"/>
        <v>0</v>
      </c>
      <c r="H81" s="239"/>
      <c r="I81" s="239"/>
      <c r="J81" s="239"/>
      <c r="K81" s="133"/>
    </row>
    <row r="82" spans="1:11" ht="12.75">
      <c r="A82" s="13">
        <f t="shared" si="2"/>
        <v>15</v>
      </c>
      <c r="B82" s="16"/>
      <c r="C82" s="16"/>
      <c r="D82" s="15">
        <v>11</v>
      </c>
      <c r="E82" s="14" t="s">
        <v>112</v>
      </c>
      <c r="F82" s="133"/>
      <c r="G82" s="135">
        <f t="shared" si="3"/>
        <v>0</v>
      </c>
      <c r="H82" s="239"/>
      <c r="I82" s="239"/>
      <c r="J82" s="239"/>
      <c r="K82" s="133"/>
    </row>
    <row r="83" spans="1:11" ht="12.75">
      <c r="A83" s="13">
        <f t="shared" si="2"/>
        <v>16</v>
      </c>
      <c r="B83" s="16"/>
      <c r="C83" s="16"/>
      <c r="D83" s="15">
        <v>12</v>
      </c>
      <c r="E83" s="14" t="s">
        <v>111</v>
      </c>
      <c r="F83" s="133"/>
      <c r="G83" s="135">
        <f t="shared" si="3"/>
        <v>0</v>
      </c>
      <c r="H83" s="239"/>
      <c r="I83" s="239"/>
      <c r="J83" s="239"/>
      <c r="K83" s="133"/>
    </row>
    <row r="84" spans="1:11" ht="12.75">
      <c r="A84" s="13">
        <f t="shared" si="2"/>
        <v>17</v>
      </c>
      <c r="B84" s="16"/>
      <c r="C84" s="16"/>
      <c r="D84" s="15">
        <v>13</v>
      </c>
      <c r="E84" s="14" t="s">
        <v>110</v>
      </c>
      <c r="F84" s="133"/>
      <c r="G84" s="135">
        <f t="shared" si="3"/>
        <v>0</v>
      </c>
      <c r="H84" s="239"/>
      <c r="I84" s="239"/>
      <c r="J84" s="239"/>
      <c r="K84" s="133"/>
    </row>
    <row r="85" spans="1:11" ht="12.75">
      <c r="A85" s="13">
        <f t="shared" si="2"/>
        <v>18</v>
      </c>
      <c r="B85" s="16"/>
      <c r="C85" s="16"/>
      <c r="D85" s="15">
        <v>14</v>
      </c>
      <c r="E85" s="14" t="s">
        <v>109</v>
      </c>
      <c r="F85" s="133"/>
      <c r="G85" s="135">
        <f t="shared" si="3"/>
        <v>0</v>
      </c>
      <c r="H85" s="239"/>
      <c r="I85" s="239"/>
      <c r="J85" s="239"/>
      <c r="K85" s="133"/>
    </row>
    <row r="86" spans="1:11" ht="12.75">
      <c r="A86" s="13">
        <f t="shared" si="2"/>
        <v>19</v>
      </c>
      <c r="B86" s="16"/>
      <c r="C86" s="16"/>
      <c r="D86" s="15">
        <v>15</v>
      </c>
      <c r="E86" s="14" t="s">
        <v>108</v>
      </c>
      <c r="F86" s="133"/>
      <c r="G86" s="135">
        <f t="shared" si="3"/>
        <v>0</v>
      </c>
      <c r="H86" s="239"/>
      <c r="I86" s="239"/>
      <c r="J86" s="239"/>
      <c r="K86" s="133"/>
    </row>
    <row r="87" spans="1:11" ht="12.75">
      <c r="A87" s="13">
        <f t="shared" si="2"/>
        <v>20</v>
      </c>
      <c r="B87" s="16"/>
      <c r="C87" s="16"/>
      <c r="D87" s="15">
        <v>16</v>
      </c>
      <c r="E87" s="14" t="s">
        <v>107</v>
      </c>
      <c r="F87" s="133"/>
      <c r="G87" s="135">
        <f t="shared" si="3"/>
        <v>0</v>
      </c>
      <c r="H87" s="239"/>
      <c r="I87" s="239"/>
      <c r="J87" s="239"/>
      <c r="K87" s="133"/>
    </row>
    <row r="88" spans="1:11" ht="12.75">
      <c r="A88" s="13">
        <f t="shared" si="2"/>
        <v>21</v>
      </c>
      <c r="B88" s="16"/>
      <c r="C88" s="16"/>
      <c r="D88" s="15">
        <v>30</v>
      </c>
      <c r="E88" s="14" t="s">
        <v>106</v>
      </c>
      <c r="F88" s="133"/>
      <c r="G88" s="135">
        <f t="shared" si="3"/>
        <v>0.93</v>
      </c>
      <c r="H88" s="239">
        <v>0.93</v>
      </c>
      <c r="I88" s="239"/>
      <c r="J88" s="239"/>
      <c r="K88" s="133"/>
    </row>
    <row r="89" spans="1:11" ht="12.75">
      <c r="A89" s="13">
        <f t="shared" si="2"/>
        <v>22</v>
      </c>
      <c r="B89" s="16"/>
      <c r="C89" s="20" t="s">
        <v>18</v>
      </c>
      <c r="D89" s="15"/>
      <c r="E89" s="19" t="s">
        <v>105</v>
      </c>
      <c r="F89" s="134">
        <f>+F90+F91+F92+F93+F94+F95</f>
        <v>0</v>
      </c>
      <c r="G89" s="122">
        <f t="shared" si="3"/>
        <v>3.9000000000000004</v>
      </c>
      <c r="H89" s="134">
        <f>+H90+H91+H92+H93+H94+H95</f>
        <v>3.66</v>
      </c>
      <c r="I89" s="134">
        <f>+I90+I91+I92+I93+I94+I95</f>
        <v>0</v>
      </c>
      <c r="J89" s="134">
        <f>+J90+J91+J92+J93+J94+J95</f>
        <v>0.24</v>
      </c>
      <c r="K89" s="136">
        <f>+K90+K91+K92+K93+K94+K95</f>
        <v>0</v>
      </c>
    </row>
    <row r="90" spans="1:11" ht="12.75">
      <c r="A90" s="13">
        <f t="shared" si="2"/>
        <v>23</v>
      </c>
      <c r="B90" s="16"/>
      <c r="C90" s="16"/>
      <c r="D90" s="18" t="s">
        <v>12</v>
      </c>
      <c r="E90" s="14" t="s">
        <v>104</v>
      </c>
      <c r="F90" s="133"/>
      <c r="G90" s="135">
        <f t="shared" si="3"/>
        <v>3.9000000000000004</v>
      </c>
      <c r="H90" s="239">
        <v>3.66</v>
      </c>
      <c r="I90" s="239"/>
      <c r="J90" s="239">
        <v>0.24</v>
      </c>
      <c r="K90" s="133"/>
    </row>
    <row r="91" spans="1:11" ht="12.75">
      <c r="A91" s="13">
        <f t="shared" si="2"/>
        <v>24</v>
      </c>
      <c r="B91" s="16"/>
      <c r="C91" s="16"/>
      <c r="D91" s="18" t="s">
        <v>18</v>
      </c>
      <c r="E91" s="14" t="s">
        <v>103</v>
      </c>
      <c r="F91" s="133"/>
      <c r="G91" s="135">
        <f t="shared" si="3"/>
        <v>0</v>
      </c>
      <c r="H91" s="133"/>
      <c r="I91" s="133"/>
      <c r="J91" s="133"/>
      <c r="K91" s="137"/>
    </row>
    <row r="92" spans="1:11" ht="12.75">
      <c r="A92" s="13">
        <f t="shared" si="2"/>
        <v>25</v>
      </c>
      <c r="B92" s="16"/>
      <c r="C92" s="16"/>
      <c r="D92" s="18" t="s">
        <v>28</v>
      </c>
      <c r="E92" s="14" t="s">
        <v>102</v>
      </c>
      <c r="F92" s="133"/>
      <c r="G92" s="135">
        <f t="shared" si="3"/>
        <v>0</v>
      </c>
      <c r="H92" s="133"/>
      <c r="I92" s="133"/>
      <c r="J92" s="133"/>
      <c r="K92" s="137"/>
    </row>
    <row r="93" spans="1:11" ht="12.75">
      <c r="A93" s="13">
        <f t="shared" si="2"/>
        <v>26</v>
      </c>
      <c r="B93" s="16"/>
      <c r="C93" s="16"/>
      <c r="D93" s="18" t="s">
        <v>20</v>
      </c>
      <c r="E93" s="14" t="s">
        <v>101</v>
      </c>
      <c r="F93" s="133"/>
      <c r="G93" s="135">
        <f t="shared" si="3"/>
        <v>0</v>
      </c>
      <c r="H93" s="133"/>
      <c r="I93" s="133"/>
      <c r="J93" s="133"/>
      <c r="K93" s="137"/>
    </row>
    <row r="94" spans="1:11" ht="12.75">
      <c r="A94" s="13">
        <f t="shared" si="2"/>
        <v>27</v>
      </c>
      <c r="B94" s="16"/>
      <c r="C94" s="16"/>
      <c r="D94" s="18" t="s">
        <v>15</v>
      </c>
      <c r="E94" s="14" t="s">
        <v>100</v>
      </c>
      <c r="F94" s="133"/>
      <c r="G94" s="135">
        <f t="shared" si="3"/>
        <v>0</v>
      </c>
      <c r="H94" s="133"/>
      <c r="I94" s="133"/>
      <c r="J94" s="133"/>
      <c r="K94" s="137"/>
    </row>
    <row r="95" spans="1:11" ht="12.75">
      <c r="A95" s="13">
        <f t="shared" si="2"/>
        <v>28</v>
      </c>
      <c r="B95" s="16"/>
      <c r="C95" s="16"/>
      <c r="D95" s="15">
        <v>30</v>
      </c>
      <c r="E95" s="14" t="s">
        <v>99</v>
      </c>
      <c r="F95" s="133"/>
      <c r="G95" s="135">
        <f t="shared" si="3"/>
        <v>0</v>
      </c>
      <c r="H95" s="133"/>
      <c r="I95" s="133"/>
      <c r="J95" s="133"/>
      <c r="K95" s="137"/>
    </row>
    <row r="96" spans="1:11" ht="12.75">
      <c r="A96" s="13">
        <f t="shared" si="2"/>
        <v>29</v>
      </c>
      <c r="B96" s="16"/>
      <c r="C96" s="20" t="s">
        <v>28</v>
      </c>
      <c r="D96" s="15"/>
      <c r="E96" s="19" t="s">
        <v>98</v>
      </c>
      <c r="F96" s="134">
        <f>+F97+F98+F99+F100+F101+F102+F103</f>
        <v>0</v>
      </c>
      <c r="G96" s="122">
        <f t="shared" si="3"/>
        <v>33.08</v>
      </c>
      <c r="H96" s="134">
        <f>+H97+H98+H99+H100+H101+H102+H103</f>
        <v>20.48</v>
      </c>
      <c r="I96" s="134">
        <f>+I97+I98+I99+I100+I101+I102+I103</f>
        <v>9.25</v>
      </c>
      <c r="J96" s="134">
        <f>+J97+J98+J99+J100+J101+J102+J103</f>
        <v>3.35</v>
      </c>
      <c r="K96" s="136">
        <f>+K97+K98+K99+K100+K101+K102+K103</f>
        <v>0</v>
      </c>
    </row>
    <row r="97" spans="1:11" ht="12.75">
      <c r="A97" s="13">
        <f t="shared" si="2"/>
        <v>30</v>
      </c>
      <c r="B97" s="16"/>
      <c r="C97" s="16"/>
      <c r="D97" s="18" t="s">
        <v>12</v>
      </c>
      <c r="E97" s="14" t="s">
        <v>97</v>
      </c>
      <c r="F97" s="133"/>
      <c r="G97" s="135">
        <f t="shared" si="3"/>
        <v>26.2</v>
      </c>
      <c r="H97" s="239">
        <v>16.54</v>
      </c>
      <c r="I97" s="239">
        <v>7</v>
      </c>
      <c r="J97" s="239">
        <v>2.66</v>
      </c>
      <c r="K97" s="133"/>
    </row>
    <row r="98" spans="1:11" ht="12.75">
      <c r="A98" s="13">
        <f t="shared" si="2"/>
        <v>31</v>
      </c>
      <c r="B98" s="16"/>
      <c r="C98" s="16"/>
      <c r="D98" s="18" t="s">
        <v>18</v>
      </c>
      <c r="E98" s="14" t="s">
        <v>96</v>
      </c>
      <c r="F98" s="133"/>
      <c r="G98" s="135">
        <f t="shared" si="3"/>
        <v>0.5800000000000001</v>
      </c>
      <c r="H98" s="239">
        <v>0.33</v>
      </c>
      <c r="I98" s="239">
        <v>0.19</v>
      </c>
      <c r="J98" s="239">
        <v>0.06</v>
      </c>
      <c r="K98" s="133"/>
    </row>
    <row r="99" spans="1:11" ht="12.75">
      <c r="A99" s="13">
        <f t="shared" si="2"/>
        <v>32</v>
      </c>
      <c r="B99" s="16"/>
      <c r="C99" s="16"/>
      <c r="D99" s="18" t="s">
        <v>28</v>
      </c>
      <c r="E99" s="14" t="s">
        <v>95</v>
      </c>
      <c r="F99" s="133"/>
      <c r="G99" s="135">
        <f t="shared" si="3"/>
        <v>5.9799999999999995</v>
      </c>
      <c r="H99" s="239">
        <v>3.44</v>
      </c>
      <c r="I99" s="239">
        <v>1.95</v>
      </c>
      <c r="J99" s="239">
        <v>0.59</v>
      </c>
      <c r="K99" s="133"/>
    </row>
    <row r="100" spans="1:11" ht="12.75">
      <c r="A100" s="13">
        <f t="shared" si="2"/>
        <v>33</v>
      </c>
      <c r="B100" s="16"/>
      <c r="C100" s="16"/>
      <c r="D100" s="18" t="s">
        <v>20</v>
      </c>
      <c r="E100" s="14" t="s">
        <v>94</v>
      </c>
      <c r="F100" s="133"/>
      <c r="G100" s="135">
        <f t="shared" si="3"/>
        <v>0.32</v>
      </c>
      <c r="H100" s="239">
        <v>0.17</v>
      </c>
      <c r="I100" s="239">
        <v>0.11</v>
      </c>
      <c r="J100" s="239">
        <v>0.04</v>
      </c>
      <c r="K100" s="133"/>
    </row>
    <row r="101" spans="1:11" ht="12.75">
      <c r="A101" s="13">
        <f t="shared" si="2"/>
        <v>34</v>
      </c>
      <c r="B101" s="16"/>
      <c r="C101" s="16"/>
      <c r="D101" s="18" t="s">
        <v>15</v>
      </c>
      <c r="E101" s="14" t="s">
        <v>93</v>
      </c>
      <c r="F101" s="133"/>
      <c r="G101" s="135">
        <f t="shared" si="3"/>
        <v>0</v>
      </c>
      <c r="H101" s="133"/>
      <c r="I101" s="133"/>
      <c r="J101" s="133"/>
      <c r="K101" s="133"/>
    </row>
    <row r="102" spans="1:11" ht="12.75">
      <c r="A102" s="13">
        <f t="shared" si="2"/>
        <v>35</v>
      </c>
      <c r="B102" s="16"/>
      <c r="C102" s="16"/>
      <c r="D102" s="18" t="s">
        <v>10</v>
      </c>
      <c r="E102" s="14" t="s">
        <v>92</v>
      </c>
      <c r="F102" s="133"/>
      <c r="G102" s="135">
        <f t="shared" si="3"/>
        <v>0</v>
      </c>
      <c r="H102" s="133"/>
      <c r="I102" s="133"/>
      <c r="J102" s="133"/>
      <c r="K102" s="133"/>
    </row>
    <row r="103" spans="1:11" ht="12.75">
      <c r="A103" s="13">
        <f t="shared" si="2"/>
        <v>36</v>
      </c>
      <c r="B103" s="16"/>
      <c r="C103" s="16"/>
      <c r="D103" s="18" t="s">
        <v>82</v>
      </c>
      <c r="E103" s="14" t="s">
        <v>91</v>
      </c>
      <c r="F103" s="133"/>
      <c r="G103" s="135">
        <f t="shared" si="3"/>
        <v>0</v>
      </c>
      <c r="H103" s="133"/>
      <c r="I103" s="133"/>
      <c r="J103" s="133"/>
      <c r="K103" s="133"/>
    </row>
    <row r="104" spans="1:11" ht="12.75">
      <c r="A104" s="13">
        <f t="shared" si="2"/>
        <v>37</v>
      </c>
      <c r="B104" s="16">
        <v>20</v>
      </c>
      <c r="C104" s="16"/>
      <c r="D104" s="15"/>
      <c r="E104" s="19" t="s">
        <v>145</v>
      </c>
      <c r="F104" s="134">
        <f>+F105+F116+F117+F120+F125+F132+F133+F134+F135+F136+F137+F138+F140+F129</f>
        <v>0</v>
      </c>
      <c r="G104" s="122">
        <f t="shared" si="3"/>
        <v>9.15</v>
      </c>
      <c r="H104" s="134">
        <f>+H105+H116+H117+H120+H125+H132+H133+H134+H135+H136+H137+H138+H140+H129</f>
        <v>8.01</v>
      </c>
      <c r="I104" s="134">
        <f>+I105+I116+I117+I120+I125+I132+I133+I134+I135+I136+I137+I138+I140+I129</f>
        <v>0</v>
      </c>
      <c r="J104" s="134">
        <f>+J105+J116+J117+J120+J125+J132+J133+J134+J135+J136+J137+J138+J140+J129</f>
        <v>1.1400000000000001</v>
      </c>
      <c r="K104" s="136">
        <f>+K105+K116+K117+K120+K125+K132+K133+K134+K135+K136+K137+K138+K140+K129</f>
        <v>0</v>
      </c>
    </row>
    <row r="105" spans="1:11" ht="12.75">
      <c r="A105" s="13">
        <f t="shared" si="2"/>
        <v>38</v>
      </c>
      <c r="B105" s="16"/>
      <c r="C105" s="20" t="s">
        <v>12</v>
      </c>
      <c r="D105" s="15"/>
      <c r="E105" s="19" t="s">
        <v>89</v>
      </c>
      <c r="F105" s="134">
        <f>+F106+F107+F108+F109+F110+F111+F112+F113+F114+F115</f>
        <v>0</v>
      </c>
      <c r="G105" s="122">
        <f t="shared" si="3"/>
        <v>9.15</v>
      </c>
      <c r="H105" s="134">
        <f>+H106+H107+H108+H109+H110+H111+H112+H113+H114+H115</f>
        <v>8.01</v>
      </c>
      <c r="I105" s="134">
        <f>+I106+I107+I108+I109+I110+I111+I112+I113+I114+I115</f>
        <v>0</v>
      </c>
      <c r="J105" s="134">
        <f>+J106+J107+J108+J109+J110+J111+J112+J113+J114+J115</f>
        <v>1.1400000000000001</v>
      </c>
      <c r="K105" s="136">
        <f>+K106+K107+K108+K109+K110+K111+K112+K113+K114+K115</f>
        <v>0</v>
      </c>
    </row>
    <row r="106" spans="1:11" ht="12.75">
      <c r="A106" s="13">
        <f t="shared" si="2"/>
        <v>39</v>
      </c>
      <c r="B106" s="16"/>
      <c r="C106" s="16"/>
      <c r="D106" s="18" t="s">
        <v>12</v>
      </c>
      <c r="E106" s="14" t="s">
        <v>88</v>
      </c>
      <c r="F106" s="133"/>
      <c r="G106" s="135">
        <f t="shared" si="3"/>
        <v>0</v>
      </c>
      <c r="H106" s="239"/>
      <c r="I106" s="239"/>
      <c r="J106" s="239"/>
      <c r="K106" s="133"/>
    </row>
    <row r="107" spans="1:11" ht="12.75">
      <c r="A107" s="13">
        <f t="shared" si="2"/>
        <v>40</v>
      </c>
      <c r="B107" s="16"/>
      <c r="C107" s="16"/>
      <c r="D107" s="18" t="s">
        <v>18</v>
      </c>
      <c r="E107" s="14" t="s">
        <v>87</v>
      </c>
      <c r="F107" s="133"/>
      <c r="G107" s="135">
        <f t="shared" si="3"/>
        <v>0</v>
      </c>
      <c r="H107" s="239"/>
      <c r="I107" s="239"/>
      <c r="J107" s="239"/>
      <c r="K107" s="133"/>
    </row>
    <row r="108" spans="1:11" ht="12.75">
      <c r="A108" s="13">
        <f t="shared" si="2"/>
        <v>41</v>
      </c>
      <c r="B108" s="16"/>
      <c r="C108" s="16"/>
      <c r="D108" s="18" t="s">
        <v>28</v>
      </c>
      <c r="E108" s="14" t="s">
        <v>86</v>
      </c>
      <c r="F108" s="133"/>
      <c r="G108" s="135">
        <f t="shared" si="3"/>
        <v>4.8</v>
      </c>
      <c r="H108" s="239">
        <v>4.12</v>
      </c>
      <c r="I108" s="239"/>
      <c r="J108" s="239">
        <v>0.68</v>
      </c>
      <c r="K108" s="133"/>
    </row>
    <row r="109" spans="1:11" ht="12.75">
      <c r="A109" s="13">
        <f t="shared" si="2"/>
        <v>42</v>
      </c>
      <c r="B109" s="16"/>
      <c r="C109" s="16"/>
      <c r="D109" s="18" t="s">
        <v>20</v>
      </c>
      <c r="E109" s="14" t="s">
        <v>85</v>
      </c>
      <c r="F109" s="133"/>
      <c r="G109" s="135">
        <f t="shared" si="3"/>
        <v>0.32</v>
      </c>
      <c r="H109" s="239">
        <v>0.28</v>
      </c>
      <c r="I109" s="239"/>
      <c r="J109" s="239">
        <v>0.04</v>
      </c>
      <c r="K109" s="133"/>
    </row>
    <row r="110" spans="1:11" ht="12.75">
      <c r="A110" s="13">
        <f t="shared" si="2"/>
        <v>43</v>
      </c>
      <c r="B110" s="16"/>
      <c r="C110" s="16"/>
      <c r="D110" s="18" t="s">
        <v>15</v>
      </c>
      <c r="E110" s="14" t="s">
        <v>84</v>
      </c>
      <c r="F110" s="133"/>
      <c r="G110" s="135">
        <f t="shared" si="3"/>
        <v>0</v>
      </c>
      <c r="H110" s="239"/>
      <c r="I110" s="239"/>
      <c r="J110" s="239"/>
      <c r="K110" s="133"/>
    </row>
    <row r="111" spans="1:11" ht="12.75">
      <c r="A111" s="13">
        <f t="shared" si="2"/>
        <v>44</v>
      </c>
      <c r="B111" s="16"/>
      <c r="C111" s="16"/>
      <c r="D111" s="18" t="s">
        <v>10</v>
      </c>
      <c r="E111" s="14" t="s">
        <v>83</v>
      </c>
      <c r="F111" s="133"/>
      <c r="G111" s="135">
        <f t="shared" si="3"/>
        <v>0</v>
      </c>
      <c r="H111" s="239"/>
      <c r="I111" s="239"/>
      <c r="J111" s="239"/>
      <c r="K111" s="133"/>
    </row>
    <row r="112" spans="1:11" ht="12.75">
      <c r="A112" s="13">
        <f t="shared" si="2"/>
        <v>45</v>
      </c>
      <c r="B112" s="16"/>
      <c r="C112" s="16"/>
      <c r="D112" s="18" t="s">
        <v>82</v>
      </c>
      <c r="E112" s="14" t="s">
        <v>81</v>
      </c>
      <c r="F112" s="133"/>
      <c r="G112" s="135">
        <f t="shared" si="3"/>
        <v>0</v>
      </c>
      <c r="H112" s="239"/>
      <c r="I112" s="239"/>
      <c r="J112" s="239"/>
      <c r="K112" s="133"/>
    </row>
    <row r="113" spans="1:11" ht="12.75">
      <c r="A113" s="13">
        <f t="shared" si="2"/>
        <v>46</v>
      </c>
      <c r="B113" s="16"/>
      <c r="C113" s="16"/>
      <c r="D113" s="18" t="s">
        <v>80</v>
      </c>
      <c r="E113" s="14" t="s">
        <v>79</v>
      </c>
      <c r="F113" s="133"/>
      <c r="G113" s="135">
        <f t="shared" si="3"/>
        <v>0.9</v>
      </c>
      <c r="H113" s="239">
        <v>0.75</v>
      </c>
      <c r="I113" s="239"/>
      <c r="J113" s="239">
        <v>0.15</v>
      </c>
      <c r="K113" s="133"/>
    </row>
    <row r="114" spans="1:11" ht="12.75">
      <c r="A114" s="13">
        <f t="shared" si="2"/>
        <v>47</v>
      </c>
      <c r="B114" s="16"/>
      <c r="C114" s="16"/>
      <c r="D114" s="18" t="s">
        <v>48</v>
      </c>
      <c r="E114" s="14" t="s">
        <v>78</v>
      </c>
      <c r="F114" s="133"/>
      <c r="G114" s="135">
        <f t="shared" si="3"/>
        <v>2.96</v>
      </c>
      <c r="H114" s="239">
        <v>2.86</v>
      </c>
      <c r="I114" s="239"/>
      <c r="J114" s="239">
        <v>0.1</v>
      </c>
      <c r="K114" s="239"/>
    </row>
    <row r="115" spans="1:11" ht="12.75">
      <c r="A115" s="13">
        <f t="shared" si="2"/>
        <v>48</v>
      </c>
      <c r="B115" s="16"/>
      <c r="C115" s="16"/>
      <c r="D115" s="15">
        <v>30</v>
      </c>
      <c r="E115" s="14" t="s">
        <v>77</v>
      </c>
      <c r="F115" s="133"/>
      <c r="G115" s="135">
        <f t="shared" si="3"/>
        <v>0.17</v>
      </c>
      <c r="H115" s="239"/>
      <c r="I115" s="239"/>
      <c r="J115" s="239">
        <v>0.17</v>
      </c>
      <c r="K115" s="133"/>
    </row>
    <row r="116" spans="1:11" ht="12.75">
      <c r="A116" s="13">
        <f t="shared" si="2"/>
        <v>49</v>
      </c>
      <c r="B116" s="16"/>
      <c r="C116" s="20" t="s">
        <v>18</v>
      </c>
      <c r="D116" s="21"/>
      <c r="E116" s="9" t="s">
        <v>76</v>
      </c>
      <c r="F116" s="133"/>
      <c r="G116" s="135">
        <f t="shared" si="3"/>
        <v>0</v>
      </c>
      <c r="H116" s="133"/>
      <c r="I116" s="133"/>
      <c r="J116" s="133"/>
      <c r="K116" s="133"/>
    </row>
    <row r="117" spans="1:11" ht="12.75">
      <c r="A117" s="13">
        <f t="shared" si="2"/>
        <v>50</v>
      </c>
      <c r="B117" s="16"/>
      <c r="C117" s="20" t="s">
        <v>28</v>
      </c>
      <c r="D117" s="21"/>
      <c r="E117" s="9" t="s">
        <v>75</v>
      </c>
      <c r="F117" s="134">
        <f>+F118+F119</f>
        <v>0</v>
      </c>
      <c r="G117" s="122">
        <f t="shared" si="3"/>
        <v>0</v>
      </c>
      <c r="H117" s="134">
        <f>+H118+H119</f>
        <v>0</v>
      </c>
      <c r="I117" s="134">
        <f>+I118+I119</f>
        <v>0</v>
      </c>
      <c r="J117" s="134">
        <f>+J118+J119</f>
        <v>0</v>
      </c>
      <c r="K117" s="136">
        <f>+K118+K119</f>
        <v>0</v>
      </c>
    </row>
    <row r="118" spans="1:11" ht="12.75">
      <c r="A118" s="13">
        <f t="shared" si="2"/>
        <v>51</v>
      </c>
      <c r="B118" s="16"/>
      <c r="C118" s="16"/>
      <c r="D118" s="18" t="s">
        <v>12</v>
      </c>
      <c r="E118" s="14" t="s">
        <v>74</v>
      </c>
      <c r="F118" s="133"/>
      <c r="G118" s="135">
        <f t="shared" si="3"/>
        <v>0</v>
      </c>
      <c r="H118" s="133"/>
      <c r="I118" s="133"/>
      <c r="J118" s="133"/>
      <c r="K118" s="133"/>
    </row>
    <row r="119" spans="1:11" ht="12.75">
      <c r="A119" s="13">
        <f t="shared" si="2"/>
        <v>52</v>
      </c>
      <c r="B119" s="16"/>
      <c r="C119" s="16"/>
      <c r="D119" s="18" t="s">
        <v>18</v>
      </c>
      <c r="E119" s="14" t="s">
        <v>73</v>
      </c>
      <c r="F119" s="133"/>
      <c r="G119" s="135">
        <f t="shared" si="3"/>
        <v>0</v>
      </c>
      <c r="H119" s="133"/>
      <c r="I119" s="133"/>
      <c r="J119" s="133"/>
      <c r="K119" s="133"/>
    </row>
    <row r="120" spans="1:11" ht="12.75">
      <c r="A120" s="13">
        <f t="shared" si="2"/>
        <v>53</v>
      </c>
      <c r="B120" s="16"/>
      <c r="C120" s="20" t="s">
        <v>20</v>
      </c>
      <c r="D120" s="15"/>
      <c r="E120" s="9" t="s">
        <v>72</v>
      </c>
      <c r="F120" s="134">
        <f>+F121+F122+F123+F124</f>
        <v>0</v>
      </c>
      <c r="G120" s="122">
        <f t="shared" si="3"/>
        <v>0</v>
      </c>
      <c r="H120" s="134">
        <f>+H121+H122+H123+H124</f>
        <v>0</v>
      </c>
      <c r="I120" s="134">
        <f>+I121+I122+I123+I124</f>
        <v>0</v>
      </c>
      <c r="J120" s="134">
        <f>+J121+J122+J123+J124</f>
        <v>0</v>
      </c>
      <c r="K120" s="136">
        <f>+K121+K122+K123+K124</f>
        <v>0</v>
      </c>
    </row>
    <row r="121" spans="1:11" ht="12.75">
      <c r="A121" s="13">
        <f t="shared" si="2"/>
        <v>54</v>
      </c>
      <c r="B121" s="16"/>
      <c r="C121" s="16"/>
      <c r="D121" s="18" t="s">
        <v>12</v>
      </c>
      <c r="E121" s="14" t="s">
        <v>71</v>
      </c>
      <c r="F121" s="133"/>
      <c r="G121" s="135">
        <f t="shared" si="3"/>
        <v>0</v>
      </c>
      <c r="H121" s="133"/>
      <c r="I121" s="133"/>
      <c r="J121" s="239"/>
      <c r="K121" s="239"/>
    </row>
    <row r="122" spans="1:11" ht="12.75">
      <c r="A122" s="13">
        <f t="shared" si="2"/>
        <v>55</v>
      </c>
      <c r="B122" s="16"/>
      <c r="C122" s="16"/>
      <c r="D122" s="18" t="s">
        <v>18</v>
      </c>
      <c r="E122" s="14" t="s">
        <v>70</v>
      </c>
      <c r="F122" s="133"/>
      <c r="G122" s="135">
        <f t="shared" si="3"/>
        <v>0</v>
      </c>
      <c r="H122" s="133"/>
      <c r="I122" s="133"/>
      <c r="J122" s="239"/>
      <c r="K122" s="239"/>
    </row>
    <row r="123" spans="1:11" ht="12.75">
      <c r="A123" s="13">
        <f t="shared" si="2"/>
        <v>56</v>
      </c>
      <c r="B123" s="16"/>
      <c r="C123" s="16"/>
      <c r="D123" s="18" t="s">
        <v>28</v>
      </c>
      <c r="E123" s="14" t="s">
        <v>69</v>
      </c>
      <c r="F123" s="133"/>
      <c r="G123" s="135">
        <f t="shared" si="3"/>
        <v>0</v>
      </c>
      <c r="H123" s="133"/>
      <c r="I123" s="133"/>
      <c r="J123" s="239"/>
      <c r="K123" s="239"/>
    </row>
    <row r="124" spans="1:11" ht="12.75">
      <c r="A124" s="13">
        <f t="shared" si="2"/>
        <v>57</v>
      </c>
      <c r="B124" s="16"/>
      <c r="C124" s="16"/>
      <c r="D124" s="18" t="s">
        <v>20</v>
      </c>
      <c r="E124" s="14" t="s">
        <v>68</v>
      </c>
      <c r="F124" s="133"/>
      <c r="G124" s="135">
        <f t="shared" si="3"/>
        <v>0</v>
      </c>
      <c r="H124" s="133"/>
      <c r="I124" s="133"/>
      <c r="J124" s="133"/>
      <c r="K124" s="133"/>
    </row>
    <row r="125" spans="1:11" ht="12.75">
      <c r="A125" s="13">
        <f t="shared" si="2"/>
        <v>58</v>
      </c>
      <c r="B125" s="16"/>
      <c r="C125" s="20" t="s">
        <v>15</v>
      </c>
      <c r="D125" s="15"/>
      <c r="E125" s="19" t="s">
        <v>67</v>
      </c>
      <c r="F125" s="134">
        <f>+F126+F127+F128</f>
        <v>0</v>
      </c>
      <c r="G125" s="122">
        <f t="shared" si="3"/>
        <v>0</v>
      </c>
      <c r="H125" s="134">
        <f>+H126+H127+H128</f>
        <v>0</v>
      </c>
      <c r="I125" s="134">
        <f>+I126+I127+I128</f>
        <v>0</v>
      </c>
      <c r="J125" s="134">
        <f>+J126+J127+J128</f>
        <v>0</v>
      </c>
      <c r="K125" s="136">
        <f>+K126+K127+K128</f>
        <v>0</v>
      </c>
    </row>
    <row r="126" spans="1:11" ht="12.75">
      <c r="A126" s="13">
        <f t="shared" si="2"/>
        <v>59</v>
      </c>
      <c r="B126" s="16"/>
      <c r="C126" s="16"/>
      <c r="D126" s="18" t="s">
        <v>12</v>
      </c>
      <c r="E126" s="14" t="s">
        <v>66</v>
      </c>
      <c r="F126" s="133"/>
      <c r="G126" s="135">
        <f t="shared" si="3"/>
        <v>0</v>
      </c>
      <c r="H126" s="133"/>
      <c r="I126" s="133"/>
      <c r="J126" s="133"/>
      <c r="K126" s="133"/>
    </row>
    <row r="127" spans="1:11" ht="12.75">
      <c r="A127" s="13">
        <f t="shared" si="2"/>
        <v>60</v>
      </c>
      <c r="B127" s="16"/>
      <c r="C127" s="16"/>
      <c r="D127" s="18" t="s">
        <v>28</v>
      </c>
      <c r="E127" s="14" t="s">
        <v>65</v>
      </c>
      <c r="F127" s="133"/>
      <c r="G127" s="135">
        <f t="shared" si="3"/>
        <v>0</v>
      </c>
      <c r="H127" s="133"/>
      <c r="I127" s="133"/>
      <c r="J127" s="133"/>
      <c r="K127" s="133"/>
    </row>
    <row r="128" spans="1:11" ht="12.75">
      <c r="A128" s="13">
        <f t="shared" si="2"/>
        <v>61</v>
      </c>
      <c r="B128" s="16"/>
      <c r="C128" s="16"/>
      <c r="D128" s="15">
        <v>30</v>
      </c>
      <c r="E128" s="14" t="s">
        <v>64</v>
      </c>
      <c r="F128" s="133"/>
      <c r="G128" s="135">
        <f t="shared" si="3"/>
        <v>0</v>
      </c>
      <c r="H128" s="133"/>
      <c r="I128" s="133"/>
      <c r="J128" s="133"/>
      <c r="K128" s="133"/>
    </row>
    <row r="129" spans="1:11" ht="12.75">
      <c r="A129" s="13">
        <f t="shared" si="2"/>
        <v>62</v>
      </c>
      <c r="B129" s="16"/>
      <c r="C129" s="20" t="s">
        <v>10</v>
      </c>
      <c r="D129" s="15"/>
      <c r="E129" s="9" t="s">
        <v>63</v>
      </c>
      <c r="F129" s="134">
        <f>+F130+F131</f>
        <v>0</v>
      </c>
      <c r="G129" s="122">
        <f t="shared" si="3"/>
        <v>0</v>
      </c>
      <c r="H129" s="134">
        <f>+H130+H131</f>
        <v>0</v>
      </c>
      <c r="I129" s="134">
        <f>+I130+I131</f>
        <v>0</v>
      </c>
      <c r="J129" s="134">
        <f>+J130+J131</f>
        <v>0</v>
      </c>
      <c r="K129" s="136">
        <f>+K130+K131</f>
        <v>0</v>
      </c>
    </row>
    <row r="130" spans="1:11" ht="12.75">
      <c r="A130" s="13">
        <f t="shared" si="2"/>
        <v>63</v>
      </c>
      <c r="B130" s="16"/>
      <c r="C130" s="16"/>
      <c r="D130" s="18" t="s">
        <v>12</v>
      </c>
      <c r="E130" s="29" t="s">
        <v>62</v>
      </c>
      <c r="F130" s="133"/>
      <c r="G130" s="135">
        <f t="shared" si="3"/>
        <v>0</v>
      </c>
      <c r="H130" s="133"/>
      <c r="I130" s="133"/>
      <c r="J130" s="133"/>
      <c r="K130" s="133"/>
    </row>
    <row r="131" spans="1:11" ht="12.75">
      <c r="A131" s="13">
        <f aca="true" t="shared" si="4" ref="A131:A182">A130+1</f>
        <v>64</v>
      </c>
      <c r="B131" s="16"/>
      <c r="C131" s="16"/>
      <c r="D131" s="18" t="s">
        <v>18</v>
      </c>
      <c r="E131" s="14" t="s">
        <v>61</v>
      </c>
      <c r="F131" s="133"/>
      <c r="G131" s="135">
        <f t="shared" si="3"/>
        <v>0</v>
      </c>
      <c r="H131" s="133"/>
      <c r="I131" s="133"/>
      <c r="J131" s="133"/>
      <c r="K131" s="133"/>
    </row>
    <row r="132" spans="1:11" ht="12.75">
      <c r="A132" s="13">
        <f t="shared" si="4"/>
        <v>65</v>
      </c>
      <c r="B132" s="16"/>
      <c r="C132" s="20" t="s">
        <v>48</v>
      </c>
      <c r="D132" s="15"/>
      <c r="E132" s="19" t="s">
        <v>60</v>
      </c>
      <c r="F132" s="133"/>
      <c r="G132" s="135">
        <f t="shared" si="3"/>
        <v>0</v>
      </c>
      <c r="H132" s="133"/>
      <c r="I132" s="133"/>
      <c r="J132" s="239"/>
      <c r="K132" s="239"/>
    </row>
    <row r="133" spans="1:11" ht="12.75">
      <c r="A133" s="13">
        <f t="shared" si="4"/>
        <v>66</v>
      </c>
      <c r="B133" s="16"/>
      <c r="C133" s="16">
        <v>10</v>
      </c>
      <c r="D133" s="15"/>
      <c r="E133" s="19" t="s">
        <v>59</v>
      </c>
      <c r="F133" s="133"/>
      <c r="G133" s="135">
        <f aca="true" t="shared" si="5" ref="G133:G169">H133+I133+J133+K133</f>
        <v>0</v>
      </c>
      <c r="H133" s="133"/>
      <c r="I133" s="133"/>
      <c r="J133" s="133"/>
      <c r="K133" s="133"/>
    </row>
    <row r="134" spans="1:11" ht="12.75">
      <c r="A134" s="13">
        <f t="shared" si="4"/>
        <v>67</v>
      </c>
      <c r="B134" s="16"/>
      <c r="C134" s="16">
        <v>11</v>
      </c>
      <c r="D134" s="15"/>
      <c r="E134" s="19" t="s">
        <v>58</v>
      </c>
      <c r="F134" s="133"/>
      <c r="G134" s="135">
        <f t="shared" si="5"/>
        <v>0</v>
      </c>
      <c r="H134" s="133"/>
      <c r="I134" s="133"/>
      <c r="J134" s="133"/>
      <c r="K134" s="133"/>
    </row>
    <row r="135" spans="1:11" ht="12.75">
      <c r="A135" s="13">
        <f t="shared" si="4"/>
        <v>68</v>
      </c>
      <c r="B135" s="16"/>
      <c r="C135" s="16">
        <v>12</v>
      </c>
      <c r="D135" s="15"/>
      <c r="E135" s="19" t="s">
        <v>57</v>
      </c>
      <c r="F135" s="133"/>
      <c r="G135" s="135">
        <f t="shared" si="5"/>
        <v>0</v>
      </c>
      <c r="H135" s="133"/>
      <c r="I135" s="133"/>
      <c r="J135" s="133"/>
      <c r="K135" s="133"/>
    </row>
    <row r="136" spans="1:11" ht="12.75">
      <c r="A136" s="13">
        <f t="shared" si="4"/>
        <v>69</v>
      </c>
      <c r="B136" s="16"/>
      <c r="C136" s="16">
        <v>13</v>
      </c>
      <c r="D136" s="15"/>
      <c r="E136" s="19" t="s">
        <v>56</v>
      </c>
      <c r="F136" s="133"/>
      <c r="G136" s="135">
        <f t="shared" si="5"/>
        <v>0</v>
      </c>
      <c r="H136" s="133"/>
      <c r="I136" s="133"/>
      <c r="J136" s="133"/>
      <c r="K136" s="133"/>
    </row>
    <row r="137" spans="1:11" ht="12.75">
      <c r="A137" s="13">
        <f t="shared" si="4"/>
        <v>70</v>
      </c>
      <c r="B137" s="16"/>
      <c r="C137" s="16">
        <v>14</v>
      </c>
      <c r="D137" s="15"/>
      <c r="E137" s="19" t="s">
        <v>55</v>
      </c>
      <c r="F137" s="133"/>
      <c r="G137" s="135">
        <f t="shared" si="5"/>
        <v>0</v>
      </c>
      <c r="H137" s="133"/>
      <c r="I137" s="133"/>
      <c r="J137" s="133"/>
      <c r="K137" s="133"/>
    </row>
    <row r="138" spans="1:11" ht="12.75">
      <c r="A138" s="13">
        <f t="shared" si="4"/>
        <v>71</v>
      </c>
      <c r="B138" s="16"/>
      <c r="C138" s="16">
        <v>25</v>
      </c>
      <c r="D138" s="15"/>
      <c r="E138" s="19" t="s">
        <v>54</v>
      </c>
      <c r="F138" s="133"/>
      <c r="G138" s="135">
        <f t="shared" si="5"/>
        <v>0</v>
      </c>
      <c r="H138" s="133"/>
      <c r="I138" s="133"/>
      <c r="J138" s="133"/>
      <c r="K138" s="133"/>
    </row>
    <row r="139" spans="1:11" ht="12.75">
      <c r="A139" s="13">
        <f t="shared" si="4"/>
        <v>72</v>
      </c>
      <c r="B139" s="16"/>
      <c r="C139" s="16">
        <v>27</v>
      </c>
      <c r="D139" s="15"/>
      <c r="E139" s="19" t="s">
        <v>53</v>
      </c>
      <c r="F139" s="133"/>
      <c r="G139" s="135">
        <f t="shared" si="5"/>
        <v>0</v>
      </c>
      <c r="H139" s="133"/>
      <c r="I139" s="133"/>
      <c r="J139" s="133"/>
      <c r="K139" s="133"/>
    </row>
    <row r="140" spans="1:11" ht="12.75">
      <c r="A140" s="13">
        <f t="shared" si="4"/>
        <v>73</v>
      </c>
      <c r="B140" s="16"/>
      <c r="C140" s="16">
        <v>30</v>
      </c>
      <c r="D140" s="15"/>
      <c r="E140" s="19" t="s">
        <v>52</v>
      </c>
      <c r="F140" s="134">
        <f>+F141+F142+F143+F144+F145</f>
        <v>0</v>
      </c>
      <c r="G140" s="122">
        <f t="shared" si="5"/>
        <v>0</v>
      </c>
      <c r="H140" s="134">
        <f>+H141+H142+H143+H144+H145</f>
        <v>0</v>
      </c>
      <c r="I140" s="134">
        <f>+I141+I142+I143+I144+I145</f>
        <v>0</v>
      </c>
      <c r="J140" s="134">
        <f>+J141+J142+J143+J144+J145</f>
        <v>0</v>
      </c>
      <c r="K140" s="136">
        <f>+K141+K142+K143+K144+K145</f>
        <v>0</v>
      </c>
    </row>
    <row r="141" spans="1:11" ht="12.75">
      <c r="A141" s="13">
        <f t="shared" si="4"/>
        <v>74</v>
      </c>
      <c r="B141" s="16"/>
      <c r="C141" s="16"/>
      <c r="D141" s="18" t="s">
        <v>12</v>
      </c>
      <c r="E141" s="14" t="s">
        <v>51</v>
      </c>
      <c r="F141" s="133"/>
      <c r="G141" s="135">
        <f t="shared" si="5"/>
        <v>0</v>
      </c>
      <c r="H141" s="133"/>
      <c r="I141" s="133"/>
      <c r="J141" s="133"/>
      <c r="K141" s="133"/>
    </row>
    <row r="142" spans="1:11" ht="12.75">
      <c r="A142" s="13">
        <f t="shared" si="4"/>
        <v>75</v>
      </c>
      <c r="B142" s="16"/>
      <c r="C142" s="16"/>
      <c r="D142" s="18" t="s">
        <v>28</v>
      </c>
      <c r="E142" s="14" t="s">
        <v>50</v>
      </c>
      <c r="F142" s="133"/>
      <c r="G142" s="135">
        <f t="shared" si="5"/>
        <v>0</v>
      </c>
      <c r="H142" s="133"/>
      <c r="I142" s="133"/>
      <c r="J142" s="133"/>
      <c r="K142" s="133"/>
    </row>
    <row r="143" spans="1:11" ht="12.75">
      <c r="A143" s="13">
        <f t="shared" si="4"/>
        <v>76</v>
      </c>
      <c r="B143" s="16"/>
      <c r="C143" s="16"/>
      <c r="D143" s="18" t="s">
        <v>20</v>
      </c>
      <c r="E143" s="14" t="s">
        <v>49</v>
      </c>
      <c r="F143" s="133"/>
      <c r="G143" s="135">
        <f t="shared" si="5"/>
        <v>0</v>
      </c>
      <c r="H143" s="133"/>
      <c r="I143" s="133"/>
      <c r="J143" s="133"/>
      <c r="K143" s="133"/>
    </row>
    <row r="144" spans="1:11" ht="12.75">
      <c r="A144" s="13">
        <f t="shared" si="4"/>
        <v>77</v>
      </c>
      <c r="B144" s="16"/>
      <c r="C144" s="16"/>
      <c r="D144" s="18" t="s">
        <v>48</v>
      </c>
      <c r="E144" s="14" t="s">
        <v>47</v>
      </c>
      <c r="F144" s="133"/>
      <c r="G144" s="135">
        <f t="shared" si="5"/>
        <v>0</v>
      </c>
      <c r="H144" s="133"/>
      <c r="I144" s="133"/>
      <c r="J144" s="133"/>
      <c r="K144" s="133"/>
    </row>
    <row r="145" spans="1:11" ht="12.75">
      <c r="A145" s="13">
        <f t="shared" si="4"/>
        <v>78</v>
      </c>
      <c r="B145" s="16"/>
      <c r="C145" s="16"/>
      <c r="D145" s="15">
        <v>30</v>
      </c>
      <c r="E145" s="14" t="s">
        <v>46</v>
      </c>
      <c r="F145" s="133"/>
      <c r="G145" s="135">
        <f t="shared" si="5"/>
        <v>0</v>
      </c>
      <c r="H145" s="133"/>
      <c r="I145" s="133"/>
      <c r="J145" s="133"/>
      <c r="K145" s="133"/>
    </row>
    <row r="146" spans="1:11" ht="12.75">
      <c r="A146" s="13">
        <f t="shared" si="4"/>
        <v>79</v>
      </c>
      <c r="B146" s="27">
        <v>30</v>
      </c>
      <c r="C146" s="27"/>
      <c r="D146" s="185"/>
      <c r="E146" s="28" t="s">
        <v>45</v>
      </c>
      <c r="F146" s="134">
        <f aca="true" t="shared" si="6" ref="F146:K147">+F147</f>
        <v>0</v>
      </c>
      <c r="G146" s="122">
        <f t="shared" si="5"/>
        <v>0</v>
      </c>
      <c r="H146" s="134">
        <f t="shared" si="6"/>
        <v>0</v>
      </c>
      <c r="I146" s="134">
        <f t="shared" si="6"/>
        <v>0</v>
      </c>
      <c r="J146" s="134">
        <f t="shared" si="6"/>
        <v>0</v>
      </c>
      <c r="K146" s="136">
        <f t="shared" si="6"/>
        <v>0</v>
      </c>
    </row>
    <row r="147" spans="1:11" ht="12.75">
      <c r="A147" s="13">
        <f t="shared" si="4"/>
        <v>80</v>
      </c>
      <c r="B147" s="27"/>
      <c r="C147" s="26" t="s">
        <v>28</v>
      </c>
      <c r="D147" s="185"/>
      <c r="E147" s="28" t="s">
        <v>44</v>
      </c>
      <c r="F147" s="134">
        <f t="shared" si="6"/>
        <v>0</v>
      </c>
      <c r="G147" s="122">
        <f t="shared" si="5"/>
        <v>0</v>
      </c>
      <c r="H147" s="134">
        <f t="shared" si="6"/>
        <v>0</v>
      </c>
      <c r="I147" s="134">
        <f t="shared" si="6"/>
        <v>0</v>
      </c>
      <c r="J147" s="134">
        <f t="shared" si="6"/>
        <v>0</v>
      </c>
      <c r="K147" s="136">
        <f t="shared" si="6"/>
        <v>0</v>
      </c>
    </row>
    <row r="148" spans="1:11" ht="12.75">
      <c r="A148" s="13">
        <f t="shared" si="4"/>
        <v>81</v>
      </c>
      <c r="B148" s="27"/>
      <c r="C148" s="26"/>
      <c r="D148" s="25" t="s">
        <v>15</v>
      </c>
      <c r="E148" s="24" t="s">
        <v>43</v>
      </c>
      <c r="F148" s="133"/>
      <c r="G148" s="135">
        <f t="shared" si="5"/>
        <v>0</v>
      </c>
      <c r="H148" s="133"/>
      <c r="I148" s="133"/>
      <c r="J148" s="133"/>
      <c r="K148" s="137"/>
    </row>
    <row r="149" spans="1:11" ht="25.5">
      <c r="A149" s="13">
        <f t="shared" si="4"/>
        <v>82</v>
      </c>
      <c r="B149" s="189" t="s">
        <v>272</v>
      </c>
      <c r="C149" s="26"/>
      <c r="D149" s="25"/>
      <c r="E149" s="190" t="s">
        <v>273</v>
      </c>
      <c r="F149" s="133"/>
      <c r="G149" s="135">
        <f t="shared" si="5"/>
        <v>0</v>
      </c>
      <c r="H149" s="133"/>
      <c r="I149" s="133"/>
      <c r="J149" s="133"/>
      <c r="K149" s="137"/>
    </row>
    <row r="150" spans="1:11" ht="12.75">
      <c r="A150" s="13">
        <f t="shared" si="4"/>
        <v>83</v>
      </c>
      <c r="B150" s="27">
        <v>57</v>
      </c>
      <c r="C150" s="26"/>
      <c r="D150" s="25"/>
      <c r="E150" s="28" t="s">
        <v>289</v>
      </c>
      <c r="F150" s="147">
        <f>F151+F152</f>
        <v>0</v>
      </c>
      <c r="G150" s="135">
        <f t="shared" si="5"/>
        <v>0</v>
      </c>
      <c r="H150" s="147">
        <f>H151+H152</f>
        <v>0</v>
      </c>
      <c r="I150" s="147">
        <f>I151+I152</f>
        <v>0</v>
      </c>
      <c r="J150" s="147">
        <f>J151+J152</f>
        <v>0</v>
      </c>
      <c r="K150" s="147">
        <f>K151+K152</f>
        <v>0</v>
      </c>
    </row>
    <row r="151" spans="1:11" ht="12.75">
      <c r="A151" s="13">
        <f t="shared" si="4"/>
        <v>84</v>
      </c>
      <c r="B151" s="27"/>
      <c r="C151" s="26" t="s">
        <v>12</v>
      </c>
      <c r="D151" s="25"/>
      <c r="E151" s="28" t="s">
        <v>42</v>
      </c>
      <c r="F151" s="147"/>
      <c r="G151" s="135">
        <f t="shared" si="5"/>
        <v>0</v>
      </c>
      <c r="H151" s="147"/>
      <c r="I151" s="147"/>
      <c r="J151" s="147"/>
      <c r="K151" s="147"/>
    </row>
    <row r="152" spans="1:11" ht="12.75">
      <c r="A152" s="13">
        <f t="shared" si="4"/>
        <v>85</v>
      </c>
      <c r="B152" s="27"/>
      <c r="C152" s="26" t="s">
        <v>18</v>
      </c>
      <c r="D152" s="25"/>
      <c r="E152" s="24" t="s">
        <v>41</v>
      </c>
      <c r="F152" s="147">
        <f>F153+F154+F156</f>
        <v>0</v>
      </c>
      <c r="G152" s="135">
        <f t="shared" si="5"/>
        <v>0</v>
      </c>
      <c r="H152" s="147">
        <f>H153+H154+H156</f>
        <v>0</v>
      </c>
      <c r="I152" s="147">
        <f>I153+I154+I156</f>
        <v>0</v>
      </c>
      <c r="J152" s="147">
        <f>J153+J154+J156</f>
        <v>0</v>
      </c>
      <c r="K152" s="147">
        <f>K153+K154+K156</f>
        <v>0</v>
      </c>
    </row>
    <row r="153" spans="1:11" ht="12.75">
      <c r="A153" s="13">
        <f t="shared" si="4"/>
        <v>86</v>
      </c>
      <c r="B153" s="27"/>
      <c r="C153" s="26"/>
      <c r="D153" s="25" t="s">
        <v>12</v>
      </c>
      <c r="E153" s="24" t="s">
        <v>40</v>
      </c>
      <c r="F153" s="133"/>
      <c r="G153" s="135">
        <f t="shared" si="5"/>
        <v>0</v>
      </c>
      <c r="H153" s="133"/>
      <c r="I153" s="133"/>
      <c r="J153" s="133"/>
      <c r="K153" s="137"/>
    </row>
    <row r="154" spans="1:11" ht="12.75">
      <c r="A154" s="13">
        <f t="shared" si="4"/>
        <v>87</v>
      </c>
      <c r="B154" s="27"/>
      <c r="C154" s="26"/>
      <c r="D154" s="25" t="s">
        <v>18</v>
      </c>
      <c r="E154" s="24" t="s">
        <v>39</v>
      </c>
      <c r="F154" s="133"/>
      <c r="G154" s="135">
        <f t="shared" si="5"/>
        <v>0</v>
      </c>
      <c r="H154" s="133"/>
      <c r="I154" s="133"/>
      <c r="J154" s="133"/>
      <c r="K154" s="137"/>
    </row>
    <row r="155" spans="1:11" ht="12.75">
      <c r="A155" s="13">
        <f t="shared" si="4"/>
        <v>88</v>
      </c>
      <c r="B155" s="27"/>
      <c r="C155" s="26"/>
      <c r="D155" s="25" t="s">
        <v>28</v>
      </c>
      <c r="E155" s="24" t="s">
        <v>38</v>
      </c>
      <c r="F155" s="133"/>
      <c r="G155" s="135">
        <f t="shared" si="5"/>
        <v>0</v>
      </c>
      <c r="H155" s="133"/>
      <c r="I155" s="133"/>
      <c r="J155" s="133"/>
      <c r="K155" s="137"/>
    </row>
    <row r="156" spans="1:11" ht="12.75">
      <c r="A156" s="13">
        <f t="shared" si="4"/>
        <v>89</v>
      </c>
      <c r="B156" s="27"/>
      <c r="C156" s="26"/>
      <c r="D156" s="25" t="s">
        <v>20</v>
      </c>
      <c r="E156" s="24" t="s">
        <v>37</v>
      </c>
      <c r="F156" s="133"/>
      <c r="G156" s="135">
        <f t="shared" si="5"/>
        <v>0</v>
      </c>
      <c r="H156" s="133"/>
      <c r="I156" s="133"/>
      <c r="J156" s="133"/>
      <c r="K156" s="137"/>
    </row>
    <row r="157" spans="1:11" ht="12.75">
      <c r="A157" s="13">
        <f t="shared" si="4"/>
        <v>90</v>
      </c>
      <c r="B157" s="16">
        <v>70</v>
      </c>
      <c r="C157" s="16"/>
      <c r="D157" s="15"/>
      <c r="E157" s="19" t="s">
        <v>144</v>
      </c>
      <c r="F157" s="134">
        <f>+F158</f>
        <v>0</v>
      </c>
      <c r="G157" s="122">
        <f t="shared" si="5"/>
        <v>0</v>
      </c>
      <c r="H157" s="134">
        <f>+H158</f>
        <v>0</v>
      </c>
      <c r="I157" s="134">
        <f>+I158</f>
        <v>0</v>
      </c>
      <c r="J157" s="134">
        <f>+J158</f>
        <v>0</v>
      </c>
      <c r="K157" s="136">
        <f>+K158</f>
        <v>0</v>
      </c>
    </row>
    <row r="158" spans="1:11" ht="12.75">
      <c r="A158" s="13">
        <f t="shared" si="4"/>
        <v>91</v>
      </c>
      <c r="B158" s="16">
        <v>71</v>
      </c>
      <c r="C158" s="16"/>
      <c r="D158" s="15"/>
      <c r="E158" s="19" t="s">
        <v>35</v>
      </c>
      <c r="F158" s="134">
        <f>+F159+F164</f>
        <v>0</v>
      </c>
      <c r="G158" s="122">
        <f t="shared" si="5"/>
        <v>0</v>
      </c>
      <c r="H158" s="134">
        <f>+H159+H164</f>
        <v>0</v>
      </c>
      <c r="I158" s="134">
        <f>+I159+I164</f>
        <v>0</v>
      </c>
      <c r="J158" s="134">
        <f>+J159+J164</f>
        <v>0</v>
      </c>
      <c r="K158" s="136">
        <f>+K159+K164</f>
        <v>0</v>
      </c>
    </row>
    <row r="159" spans="1:11" ht="12.75">
      <c r="A159" s="13">
        <f t="shared" si="4"/>
        <v>92</v>
      </c>
      <c r="B159" s="16"/>
      <c r="C159" s="20" t="s">
        <v>12</v>
      </c>
      <c r="D159" s="15"/>
      <c r="E159" s="19" t="s">
        <v>34</v>
      </c>
      <c r="F159" s="134">
        <f>+F160+F161+F162+F163</f>
        <v>0</v>
      </c>
      <c r="G159" s="122">
        <f t="shared" si="5"/>
        <v>0</v>
      </c>
      <c r="H159" s="134">
        <f>+H160+H161+H162+H163</f>
        <v>0</v>
      </c>
      <c r="I159" s="134">
        <f>+I160+I161+I162+I163</f>
        <v>0</v>
      </c>
      <c r="J159" s="134">
        <f>+J160+J161+J162+J163</f>
        <v>0</v>
      </c>
      <c r="K159" s="136">
        <f>+K160+K161+K162+K163</f>
        <v>0</v>
      </c>
    </row>
    <row r="160" spans="1:11" ht="12.75">
      <c r="A160" s="13">
        <f t="shared" si="4"/>
        <v>93</v>
      </c>
      <c r="B160" s="16"/>
      <c r="C160" s="16"/>
      <c r="D160" s="18" t="s">
        <v>12</v>
      </c>
      <c r="E160" s="191" t="s">
        <v>33</v>
      </c>
      <c r="F160" s="133"/>
      <c r="G160" s="135">
        <f t="shared" si="5"/>
        <v>0</v>
      </c>
      <c r="H160" s="133"/>
      <c r="I160" s="133"/>
      <c r="J160" s="133"/>
      <c r="K160" s="133"/>
    </row>
    <row r="161" spans="1:11" ht="12.75">
      <c r="A161" s="13">
        <f t="shared" si="4"/>
        <v>94</v>
      </c>
      <c r="B161" s="16"/>
      <c r="C161" s="16"/>
      <c r="D161" s="18" t="s">
        <v>18</v>
      </c>
      <c r="E161" s="191" t="s">
        <v>29</v>
      </c>
      <c r="F161" s="133"/>
      <c r="G161" s="135">
        <f t="shared" si="5"/>
        <v>0</v>
      </c>
      <c r="H161" s="133"/>
      <c r="I161" s="133"/>
      <c r="J161" s="133"/>
      <c r="K161" s="133"/>
    </row>
    <row r="162" spans="1:11" ht="12.75">
      <c r="A162" s="13">
        <f t="shared" si="4"/>
        <v>95</v>
      </c>
      <c r="B162" s="16"/>
      <c r="C162" s="16"/>
      <c r="D162" s="18" t="s">
        <v>28</v>
      </c>
      <c r="E162" s="191" t="s">
        <v>27</v>
      </c>
      <c r="F162" s="133"/>
      <c r="G162" s="135">
        <f t="shared" si="5"/>
        <v>0</v>
      </c>
      <c r="H162" s="133"/>
      <c r="I162" s="133"/>
      <c r="J162" s="133"/>
      <c r="K162" s="133"/>
    </row>
    <row r="163" spans="1:11" ht="12.75">
      <c r="A163" s="13">
        <f t="shared" si="4"/>
        <v>96</v>
      </c>
      <c r="B163" s="16"/>
      <c r="C163" s="16"/>
      <c r="D163" s="15">
        <v>30</v>
      </c>
      <c r="E163" s="191" t="s">
        <v>32</v>
      </c>
      <c r="F163" s="133"/>
      <c r="G163" s="135">
        <f t="shared" si="5"/>
        <v>0</v>
      </c>
      <c r="H163" s="133"/>
      <c r="I163" s="133"/>
      <c r="J163" s="133"/>
      <c r="K163" s="133"/>
    </row>
    <row r="164" spans="1:11" ht="12.75">
      <c r="A164" s="13">
        <f t="shared" si="4"/>
        <v>97</v>
      </c>
      <c r="B164" s="16"/>
      <c r="C164" s="20" t="s">
        <v>28</v>
      </c>
      <c r="D164" s="15"/>
      <c r="E164" s="191" t="s">
        <v>31</v>
      </c>
      <c r="F164" s="133"/>
      <c r="G164" s="135">
        <f t="shared" si="5"/>
        <v>0</v>
      </c>
      <c r="H164" s="133"/>
      <c r="I164" s="133"/>
      <c r="J164" s="133"/>
      <c r="K164" s="133"/>
    </row>
    <row r="165" spans="1:11" ht="12.75">
      <c r="A165" s="13">
        <f t="shared" si="4"/>
        <v>98</v>
      </c>
      <c r="B165" s="16"/>
      <c r="C165" s="16"/>
      <c r="D165" s="15"/>
      <c r="E165" s="23" t="s">
        <v>30</v>
      </c>
      <c r="F165" s="134">
        <f>F166+F167+F168</f>
        <v>0</v>
      </c>
      <c r="G165" s="122">
        <f t="shared" si="5"/>
        <v>0</v>
      </c>
      <c r="H165" s="134">
        <f>H166+H167+H168</f>
        <v>0</v>
      </c>
      <c r="I165" s="134">
        <f>I166+I167+I168</f>
        <v>0</v>
      </c>
      <c r="J165" s="134">
        <f>J166+J167+J168</f>
        <v>0</v>
      </c>
      <c r="K165" s="134">
        <f>K166+K167+K168</f>
        <v>0</v>
      </c>
    </row>
    <row r="166" spans="1:11" ht="12.75">
      <c r="A166" s="13">
        <f t="shared" si="4"/>
        <v>99</v>
      </c>
      <c r="B166" s="16">
        <v>71</v>
      </c>
      <c r="C166" s="20" t="s">
        <v>12</v>
      </c>
      <c r="D166" s="18" t="s">
        <v>18</v>
      </c>
      <c r="E166" s="14" t="s">
        <v>29</v>
      </c>
      <c r="F166" s="133"/>
      <c r="G166" s="135">
        <f t="shared" si="5"/>
        <v>0</v>
      </c>
      <c r="H166" s="133"/>
      <c r="I166" s="133"/>
      <c r="J166" s="133"/>
      <c r="K166" s="133"/>
    </row>
    <row r="167" spans="1:11" ht="12.75">
      <c r="A167" s="13">
        <f t="shared" si="4"/>
        <v>100</v>
      </c>
      <c r="B167" s="16"/>
      <c r="C167" s="16"/>
      <c r="D167" s="18" t="s">
        <v>28</v>
      </c>
      <c r="E167" s="14" t="s">
        <v>27</v>
      </c>
      <c r="F167" s="133"/>
      <c r="G167" s="135">
        <f t="shared" si="5"/>
        <v>0</v>
      </c>
      <c r="H167" s="133"/>
      <c r="I167" s="133"/>
      <c r="J167" s="133"/>
      <c r="K167" s="133"/>
    </row>
    <row r="168" spans="1:11" ht="12.75">
      <c r="A168" s="13">
        <f t="shared" si="4"/>
        <v>101</v>
      </c>
      <c r="B168" s="16"/>
      <c r="C168" s="16"/>
      <c r="D168" s="15">
        <v>30</v>
      </c>
      <c r="E168" s="22" t="s">
        <v>26</v>
      </c>
      <c r="F168" s="133"/>
      <c r="G168" s="135">
        <f t="shared" si="5"/>
        <v>0</v>
      </c>
      <c r="H168" s="133"/>
      <c r="I168" s="133"/>
      <c r="J168" s="133"/>
      <c r="K168" s="133"/>
    </row>
    <row r="169" spans="1:11" ht="12.75">
      <c r="A169" s="13">
        <f t="shared" si="4"/>
        <v>102</v>
      </c>
      <c r="B169" s="16"/>
      <c r="C169" s="16"/>
      <c r="D169" s="15"/>
      <c r="E169" s="19" t="s">
        <v>133</v>
      </c>
      <c r="F169" s="135">
        <f>F171</f>
        <v>0</v>
      </c>
      <c r="G169" s="122">
        <f t="shared" si="5"/>
        <v>161</v>
      </c>
      <c r="H169" s="135">
        <f>H171</f>
        <v>111</v>
      </c>
      <c r="I169" s="135">
        <f>I171</f>
        <v>34</v>
      </c>
      <c r="J169" s="135">
        <f>J171</f>
        <v>16</v>
      </c>
      <c r="K169" s="135">
        <f>K171</f>
        <v>0</v>
      </c>
    </row>
    <row r="170" spans="1:11" ht="12.75">
      <c r="A170" s="13"/>
      <c r="B170" s="16" t="s">
        <v>24</v>
      </c>
      <c r="C170" s="16" t="s">
        <v>23</v>
      </c>
      <c r="D170" s="21" t="s">
        <v>22</v>
      </c>
      <c r="E170" s="14"/>
      <c r="F170" s="135"/>
      <c r="G170" s="135"/>
      <c r="H170" s="135"/>
      <c r="I170" s="135"/>
      <c r="J170" s="135"/>
      <c r="K170" s="140"/>
    </row>
    <row r="171" spans="1:11" ht="12.75">
      <c r="A171" s="13">
        <f>A169+1</f>
        <v>103</v>
      </c>
      <c r="B171" s="20" t="s">
        <v>143</v>
      </c>
      <c r="C171" s="16"/>
      <c r="D171" s="15"/>
      <c r="E171" s="19" t="s">
        <v>21</v>
      </c>
      <c r="F171" s="134">
        <f>+F172+F175+F176+F179+F180</f>
        <v>0</v>
      </c>
      <c r="G171" s="122">
        <f aca="true" t="shared" si="7" ref="G171:G182">H171+I171+J171+K171</f>
        <v>161</v>
      </c>
      <c r="H171" s="134">
        <f>+H172+H175+H176+H179+H180</f>
        <v>111</v>
      </c>
      <c r="I171" s="134">
        <f>+I172+I175+I176+I179+I180</f>
        <v>34</v>
      </c>
      <c r="J171" s="134">
        <f>+J172+J175+J176+J179+J180</f>
        <v>16</v>
      </c>
      <c r="K171" s="136">
        <f>+K172+K175+K176+K179+K180</f>
        <v>0</v>
      </c>
    </row>
    <row r="172" spans="1:11" ht="12.75">
      <c r="A172" s="13">
        <f t="shared" si="4"/>
        <v>104</v>
      </c>
      <c r="B172" s="16"/>
      <c r="C172" s="20" t="s">
        <v>20</v>
      </c>
      <c r="D172" s="15"/>
      <c r="E172" s="19" t="s">
        <v>19</v>
      </c>
      <c r="F172" s="134">
        <f>+F173+F174</f>
        <v>0</v>
      </c>
      <c r="G172" s="122">
        <f t="shared" si="7"/>
        <v>0</v>
      </c>
      <c r="H172" s="134">
        <f>+H173+H174</f>
        <v>0</v>
      </c>
      <c r="I172" s="134">
        <f>+I173+I174</f>
        <v>0</v>
      </c>
      <c r="J172" s="134">
        <f>+J173+J174</f>
        <v>0</v>
      </c>
      <c r="K172" s="136">
        <f>+K173+K174</f>
        <v>0</v>
      </c>
    </row>
    <row r="173" spans="1:11" ht="12.75">
      <c r="A173" s="13">
        <f t="shared" si="4"/>
        <v>105</v>
      </c>
      <c r="B173" s="16"/>
      <c r="C173" s="16"/>
      <c r="D173" s="18" t="s">
        <v>18</v>
      </c>
      <c r="E173" s="14" t="s">
        <v>142</v>
      </c>
      <c r="F173" s="133"/>
      <c r="G173" s="135">
        <f t="shared" si="7"/>
        <v>0</v>
      </c>
      <c r="H173" s="133"/>
      <c r="I173" s="133"/>
      <c r="J173" s="133"/>
      <c r="K173" s="137"/>
    </row>
    <row r="174" spans="1:11" ht="12.75">
      <c r="A174" s="13">
        <f t="shared" si="4"/>
        <v>106</v>
      </c>
      <c r="B174" s="16"/>
      <c r="C174" s="16"/>
      <c r="D174" s="15">
        <v>50</v>
      </c>
      <c r="E174" s="14" t="s">
        <v>16</v>
      </c>
      <c r="F174" s="133"/>
      <c r="G174" s="135">
        <f t="shared" si="7"/>
        <v>0</v>
      </c>
      <c r="H174" s="133"/>
      <c r="I174" s="133"/>
      <c r="J174" s="133"/>
      <c r="K174" s="137"/>
    </row>
    <row r="175" spans="1:11" ht="12.75">
      <c r="A175" s="13">
        <f t="shared" si="4"/>
        <v>107</v>
      </c>
      <c r="B175" s="16"/>
      <c r="C175" s="20" t="s">
        <v>15</v>
      </c>
      <c r="D175" s="15"/>
      <c r="E175" s="9" t="s">
        <v>14</v>
      </c>
      <c r="F175" s="122">
        <v>0</v>
      </c>
      <c r="G175" s="122">
        <f t="shared" si="7"/>
        <v>0</v>
      </c>
      <c r="H175" s="122">
        <v>0</v>
      </c>
      <c r="I175" s="122">
        <v>0</v>
      </c>
      <c r="J175" s="122">
        <v>0</v>
      </c>
      <c r="K175" s="144">
        <v>0</v>
      </c>
    </row>
    <row r="176" spans="1:11" ht="12.75">
      <c r="A176" s="13">
        <f t="shared" si="4"/>
        <v>108</v>
      </c>
      <c r="B176" s="16"/>
      <c r="C176" s="20" t="s">
        <v>10</v>
      </c>
      <c r="D176" s="15"/>
      <c r="E176" s="19" t="s">
        <v>141</v>
      </c>
      <c r="F176" s="134">
        <f>+F177+F178</f>
        <v>0</v>
      </c>
      <c r="G176" s="122">
        <f t="shared" si="7"/>
        <v>161</v>
      </c>
      <c r="H176" s="134">
        <f>+H177+H178</f>
        <v>111</v>
      </c>
      <c r="I176" s="134">
        <f>+I177+I178</f>
        <v>34</v>
      </c>
      <c r="J176" s="134">
        <f>+J177+J178</f>
        <v>16</v>
      </c>
      <c r="K176" s="136">
        <f>+K177+K178</f>
        <v>0</v>
      </c>
    </row>
    <row r="177" spans="1:11" ht="12.75">
      <c r="A177" s="13">
        <f t="shared" si="4"/>
        <v>109</v>
      </c>
      <c r="B177" s="16"/>
      <c r="C177" s="16"/>
      <c r="D177" s="18" t="s">
        <v>12</v>
      </c>
      <c r="E177" s="14" t="s">
        <v>11</v>
      </c>
      <c r="F177" s="133"/>
      <c r="G177" s="135">
        <f t="shared" si="7"/>
        <v>161</v>
      </c>
      <c r="H177" s="133">
        <v>111</v>
      </c>
      <c r="I177" s="133">
        <v>34</v>
      </c>
      <c r="J177" s="133">
        <v>16</v>
      </c>
      <c r="K177" s="133"/>
    </row>
    <row r="178" spans="1:11" ht="12.75">
      <c r="A178" s="13">
        <f t="shared" si="4"/>
        <v>110</v>
      </c>
      <c r="B178" s="16"/>
      <c r="C178" s="16"/>
      <c r="D178" s="18" t="s">
        <v>10</v>
      </c>
      <c r="E178" s="14" t="s">
        <v>132</v>
      </c>
      <c r="F178" s="133"/>
      <c r="G178" s="135">
        <f t="shared" si="7"/>
        <v>0</v>
      </c>
      <c r="H178" s="133"/>
      <c r="I178" s="133"/>
      <c r="J178" s="133"/>
      <c r="K178" s="137"/>
    </row>
    <row r="179" spans="1:11" ht="12.75">
      <c r="A179" s="13">
        <f t="shared" si="4"/>
        <v>111</v>
      </c>
      <c r="B179" s="16"/>
      <c r="C179" s="16">
        <v>10</v>
      </c>
      <c r="D179" s="15"/>
      <c r="E179" s="19" t="s">
        <v>140</v>
      </c>
      <c r="F179" s="142"/>
      <c r="G179" s="135">
        <f t="shared" si="7"/>
        <v>0</v>
      </c>
      <c r="H179" s="142"/>
      <c r="I179" s="142"/>
      <c r="J179" s="142"/>
      <c r="K179" s="143"/>
    </row>
    <row r="180" spans="1:11" ht="12.75">
      <c r="A180" s="13">
        <f t="shared" si="4"/>
        <v>112</v>
      </c>
      <c r="B180" s="16"/>
      <c r="C180" s="16">
        <v>50</v>
      </c>
      <c r="D180" s="15"/>
      <c r="E180" s="19" t="s">
        <v>139</v>
      </c>
      <c r="F180" s="134">
        <f>+F181+F182</f>
        <v>0</v>
      </c>
      <c r="G180" s="122">
        <f t="shared" si="7"/>
        <v>0</v>
      </c>
      <c r="H180" s="134">
        <f>+H181+H182</f>
        <v>0</v>
      </c>
      <c r="I180" s="134">
        <f>+I181+I182</f>
        <v>0</v>
      </c>
      <c r="J180" s="134">
        <f>+J181+J182</f>
        <v>0</v>
      </c>
      <c r="K180" s="136">
        <f>+K181+K182</f>
        <v>0</v>
      </c>
    </row>
    <row r="181" spans="1:11" ht="12.75">
      <c r="A181" s="13">
        <f t="shared" si="4"/>
        <v>113</v>
      </c>
      <c r="B181" s="16"/>
      <c r="C181" s="16"/>
      <c r="D181" s="18" t="s">
        <v>12</v>
      </c>
      <c r="E181" s="14" t="s">
        <v>138</v>
      </c>
      <c r="F181" s="133"/>
      <c r="G181" s="135">
        <f t="shared" si="7"/>
        <v>0</v>
      </c>
      <c r="H181" s="133"/>
      <c r="I181" s="133"/>
      <c r="J181" s="133"/>
      <c r="K181" s="137"/>
    </row>
    <row r="182" spans="1:11" ht="12.75">
      <c r="A182" s="13">
        <f t="shared" si="4"/>
        <v>114</v>
      </c>
      <c r="B182" s="16"/>
      <c r="C182" s="16"/>
      <c r="D182" s="15">
        <v>50</v>
      </c>
      <c r="E182" s="14" t="s">
        <v>137</v>
      </c>
      <c r="F182" s="133"/>
      <c r="G182" s="135">
        <f t="shared" si="7"/>
        <v>0</v>
      </c>
      <c r="H182" s="133"/>
      <c r="I182" s="133"/>
      <c r="J182" s="133"/>
      <c r="K182" s="137"/>
    </row>
    <row r="185" spans="2:6" ht="12.75">
      <c r="B185" t="s">
        <v>349</v>
      </c>
      <c r="F185" t="s">
        <v>350</v>
      </c>
    </row>
    <row r="186" spans="2:6" ht="12.75">
      <c r="B186" t="s">
        <v>351</v>
      </c>
      <c r="F186" t="s">
        <v>323</v>
      </c>
    </row>
    <row r="192" spans="1:10" ht="12.75">
      <c r="A192" s="120" t="s">
        <v>268</v>
      </c>
      <c r="B192" s="5"/>
      <c r="C192" s="5"/>
      <c r="D192" s="4"/>
      <c r="E192" s="4"/>
      <c r="F192" s="4"/>
      <c r="G192" s="4"/>
      <c r="H192" s="4"/>
      <c r="I192" s="4"/>
      <c r="J192" s="4"/>
    </row>
    <row r="193" spans="1:10" ht="12.75">
      <c r="A193" t="s">
        <v>307</v>
      </c>
      <c r="B193" s="5"/>
      <c r="C193" s="5"/>
      <c r="D193" s="4"/>
      <c r="E193" s="4"/>
      <c r="F193" s="4"/>
      <c r="G193" s="5" t="s">
        <v>264</v>
      </c>
      <c r="H193" s="4"/>
      <c r="I193" s="4"/>
      <c r="J193" s="4"/>
    </row>
    <row r="194" spans="1:10" ht="12.75">
      <c r="A194" s="121"/>
      <c r="B194" s="5"/>
      <c r="C194" s="5"/>
      <c r="D194" s="4"/>
      <c r="E194" s="5" t="s">
        <v>345</v>
      </c>
      <c r="F194" s="5"/>
      <c r="G194" s="4"/>
      <c r="H194" s="4"/>
      <c r="I194" s="4"/>
      <c r="J194" s="4"/>
    </row>
    <row r="195" spans="1:10" ht="12.75">
      <c r="A195" s="4"/>
      <c r="B195" s="37" t="s">
        <v>263</v>
      </c>
      <c r="D195" s="57"/>
      <c r="G195" s="4" t="s">
        <v>343</v>
      </c>
      <c r="H195" s="4"/>
      <c r="I195" s="4"/>
      <c r="J195" s="4"/>
    </row>
    <row r="196" spans="1:10" ht="12.75">
      <c r="A196" s="4" t="s">
        <v>261</v>
      </c>
      <c r="B196" s="4"/>
      <c r="D196" s="57"/>
      <c r="E196" s="57"/>
      <c r="F196" s="57"/>
      <c r="G196" s="4" t="s">
        <v>342</v>
      </c>
      <c r="H196" s="4"/>
      <c r="I196" s="4"/>
      <c r="J196" s="4"/>
    </row>
    <row r="197" spans="1:10" ht="12.75">
      <c r="A197" s="4" t="s">
        <v>344</v>
      </c>
      <c r="B197" s="4"/>
      <c r="D197" s="57"/>
      <c r="E197" s="57"/>
      <c r="F197" s="57"/>
      <c r="G197" s="4"/>
      <c r="H197" s="4"/>
      <c r="I197" s="4"/>
      <c r="J197" s="4"/>
    </row>
    <row r="198" spans="1:10" ht="12.75">
      <c r="A198" s="4"/>
      <c r="B198" s="4"/>
      <c r="D198" s="57"/>
      <c r="E198" s="57"/>
      <c r="F198" s="57"/>
      <c r="G198" s="4"/>
      <c r="H198" s="4"/>
      <c r="I198" s="4"/>
      <c r="J198" s="4"/>
    </row>
    <row r="199" spans="1:10" ht="12.75">
      <c r="A199" s="4"/>
      <c r="B199" s="4"/>
      <c r="D199" s="57"/>
      <c r="E199" s="57"/>
      <c r="F199" s="57"/>
      <c r="G199" s="4"/>
      <c r="H199" s="4"/>
      <c r="I199" s="4"/>
      <c r="J199" s="4"/>
    </row>
    <row r="200" spans="1:10" ht="12.75">
      <c r="A200" s="4" t="s">
        <v>340</v>
      </c>
      <c r="B200" s="4"/>
      <c r="D200" s="57"/>
      <c r="E200" s="57"/>
      <c r="F200" s="57"/>
      <c r="G200" s="117"/>
      <c r="H200" s="117"/>
      <c r="I200" s="117"/>
      <c r="J200" s="117"/>
    </row>
    <row r="201" spans="1:6" ht="12.75">
      <c r="A201" s="6" t="s">
        <v>341</v>
      </c>
      <c r="B201" s="5"/>
      <c r="C201" s="5"/>
      <c r="D201" s="4"/>
      <c r="E201" s="4"/>
      <c r="F201" s="4"/>
    </row>
    <row r="205" spans="1:11" ht="12.75">
      <c r="A205" s="8"/>
      <c r="B205" s="5"/>
      <c r="C205" s="5"/>
      <c r="D205" s="117"/>
      <c r="E205" s="8" t="s">
        <v>262</v>
      </c>
      <c r="F205" s="8"/>
      <c r="K205" s="117"/>
    </row>
    <row r="206" spans="1:11" ht="12.75">
      <c r="A206" s="37"/>
      <c r="B206" s="5"/>
      <c r="C206" s="5"/>
      <c r="D206" s="4"/>
      <c r="E206" s="55">
        <v>2011</v>
      </c>
      <c r="F206" s="55"/>
      <c r="G206" s="117"/>
      <c r="H206" s="4"/>
      <c r="I206" s="4"/>
      <c r="J206" s="4"/>
      <c r="K206" s="4"/>
    </row>
    <row r="207" spans="1:11" ht="13.5" thickBot="1">
      <c r="A207" s="115"/>
      <c r="B207" s="5"/>
      <c r="C207" s="5"/>
      <c r="D207" s="4"/>
      <c r="E207" s="129"/>
      <c r="F207" s="129"/>
      <c r="G207" s="4"/>
      <c r="H207" s="4"/>
      <c r="I207" s="4"/>
      <c r="J207" s="4"/>
      <c r="K207" s="4" t="s">
        <v>258</v>
      </c>
    </row>
    <row r="208" spans="1:11" ht="25.5">
      <c r="A208" s="114" t="s">
        <v>259</v>
      </c>
      <c r="B208" s="167" t="s">
        <v>24</v>
      </c>
      <c r="C208" s="167" t="s">
        <v>257</v>
      </c>
      <c r="D208" s="167" t="s">
        <v>22</v>
      </c>
      <c r="E208" s="112" t="s">
        <v>147</v>
      </c>
      <c r="F208" s="113" t="s">
        <v>269</v>
      </c>
      <c r="G208" s="113" t="s">
        <v>256</v>
      </c>
      <c r="H208" s="112" t="s">
        <v>255</v>
      </c>
      <c r="I208" s="112" t="s">
        <v>254</v>
      </c>
      <c r="J208" s="112" t="s">
        <v>253</v>
      </c>
      <c r="K208" s="111" t="s">
        <v>252</v>
      </c>
    </row>
    <row r="209" spans="1:11" ht="12.75">
      <c r="A209" s="110" t="s">
        <v>250</v>
      </c>
      <c r="B209" s="108" t="s">
        <v>249</v>
      </c>
      <c r="C209" s="108" t="s">
        <v>248</v>
      </c>
      <c r="D209" s="108" t="s">
        <v>247</v>
      </c>
      <c r="E209" s="108" t="s">
        <v>246</v>
      </c>
      <c r="F209" s="108"/>
      <c r="G209" s="109">
        <v>1</v>
      </c>
      <c r="H209" s="108">
        <v>2</v>
      </c>
      <c r="I209" s="108">
        <v>3</v>
      </c>
      <c r="J209" s="108">
        <v>4</v>
      </c>
      <c r="K209" s="107">
        <v>5</v>
      </c>
    </row>
    <row r="210" spans="1:11" ht="12.75">
      <c r="A210" s="13">
        <v>1</v>
      </c>
      <c r="B210" s="16"/>
      <c r="C210" s="16"/>
      <c r="D210" s="15"/>
      <c r="E210" s="96" t="s">
        <v>251</v>
      </c>
      <c r="F210" s="134">
        <f>F211+F233+F238</f>
        <v>0</v>
      </c>
      <c r="G210" s="122">
        <f aca="true" t="shared" si="8" ref="G210:G256">H210+I210+J210+K210</f>
        <v>0</v>
      </c>
      <c r="H210" s="134">
        <f>H211+H233+H238</f>
        <v>0</v>
      </c>
      <c r="I210" s="134">
        <f>I211+I233+I238</f>
        <v>0</v>
      </c>
      <c r="J210" s="134">
        <f>J211+J233+J238</f>
        <v>0</v>
      </c>
      <c r="K210" s="134">
        <f>K211+K233+K238</f>
        <v>0</v>
      </c>
    </row>
    <row r="211" spans="1:11" ht="12.75">
      <c r="A211" s="13">
        <f>A210+1</f>
        <v>2</v>
      </c>
      <c r="B211" s="16"/>
      <c r="C211" s="16"/>
      <c r="D211" s="15"/>
      <c r="E211" s="96" t="s">
        <v>244</v>
      </c>
      <c r="F211" s="134">
        <f>F212</f>
        <v>0</v>
      </c>
      <c r="G211" s="122">
        <f t="shared" si="8"/>
        <v>0</v>
      </c>
      <c r="H211" s="134">
        <f>H212</f>
        <v>0</v>
      </c>
      <c r="I211" s="134">
        <f>I212</f>
        <v>0</v>
      </c>
      <c r="J211" s="134">
        <f>J212</f>
        <v>0</v>
      </c>
      <c r="K211" s="134">
        <f>K212</f>
        <v>0</v>
      </c>
    </row>
    <row r="212" spans="1:11" ht="12.75">
      <c r="A212" s="13">
        <f>A211+1</f>
        <v>3</v>
      </c>
      <c r="B212" s="16"/>
      <c r="C212" s="16"/>
      <c r="D212" s="15"/>
      <c r="E212" s="9" t="s">
        <v>241</v>
      </c>
      <c r="F212" s="134">
        <f>F213+F216</f>
        <v>0</v>
      </c>
      <c r="G212" s="122">
        <f t="shared" si="8"/>
        <v>0</v>
      </c>
      <c r="H212" s="134">
        <f>H213+H216</f>
        <v>0</v>
      </c>
      <c r="I212" s="134">
        <f>I213+I216</f>
        <v>0</v>
      </c>
      <c r="J212" s="134">
        <f>J213+J216</f>
        <v>0</v>
      </c>
      <c r="K212" s="134">
        <f>K213+K216</f>
        <v>0</v>
      </c>
    </row>
    <row r="213" spans="1:11" ht="12.75">
      <c r="A213" s="13">
        <f>A212+1</f>
        <v>4</v>
      </c>
      <c r="B213" s="188" t="s">
        <v>280</v>
      </c>
      <c r="C213" s="16"/>
      <c r="D213" s="15"/>
      <c r="E213" s="9" t="s">
        <v>238</v>
      </c>
      <c r="F213" s="134">
        <f>F214+F215</f>
        <v>0</v>
      </c>
      <c r="G213" s="122">
        <f t="shared" si="8"/>
        <v>0</v>
      </c>
      <c r="H213" s="134">
        <f>H214+H215</f>
        <v>0</v>
      </c>
      <c r="I213" s="134">
        <f>I214+I215</f>
        <v>0</v>
      </c>
      <c r="J213" s="134">
        <f>J214+J215</f>
        <v>0</v>
      </c>
      <c r="K213" s="134">
        <f>K214+K215</f>
        <v>0</v>
      </c>
    </row>
    <row r="214" spans="1:11" ht="12.75">
      <c r="A214" s="13">
        <f>A213+1</f>
        <v>5</v>
      </c>
      <c r="B214" s="16"/>
      <c r="C214" s="58" t="s">
        <v>15</v>
      </c>
      <c r="D214" s="56"/>
      <c r="E214" s="29" t="s">
        <v>236</v>
      </c>
      <c r="F214" s="133"/>
      <c r="G214" s="135">
        <f t="shared" si="8"/>
        <v>0</v>
      </c>
      <c r="H214" s="133"/>
      <c r="I214" s="133"/>
      <c r="J214" s="133"/>
      <c r="K214" s="133"/>
    </row>
    <row r="215" spans="1:11" ht="12.75">
      <c r="A215" s="13">
        <f>A214+1</f>
        <v>6</v>
      </c>
      <c r="B215" s="16"/>
      <c r="C215" s="56">
        <v>50</v>
      </c>
      <c r="D215" s="56"/>
      <c r="E215" s="29" t="s">
        <v>233</v>
      </c>
      <c r="F215" s="133"/>
      <c r="G215" s="135">
        <f t="shared" si="8"/>
        <v>0</v>
      </c>
      <c r="H215" s="133"/>
      <c r="I215" s="133"/>
      <c r="J215" s="133"/>
      <c r="K215" s="133"/>
    </row>
    <row r="216" spans="1:11" ht="12.75">
      <c r="A216" s="13">
        <f aca="true" t="shared" si="9" ref="A216:A249">A215+1</f>
        <v>7</v>
      </c>
      <c r="B216" s="16"/>
      <c r="C216" s="16"/>
      <c r="D216" s="15"/>
      <c r="E216" s="9" t="s">
        <v>230</v>
      </c>
      <c r="F216" s="134">
        <f>F217+F229</f>
        <v>0</v>
      </c>
      <c r="G216" s="122">
        <f t="shared" si="8"/>
        <v>0</v>
      </c>
      <c r="H216" s="134">
        <f>H217+H229</f>
        <v>0</v>
      </c>
      <c r="I216" s="134">
        <f>I217+I229</f>
        <v>0</v>
      </c>
      <c r="J216" s="134">
        <f>J217+J229</f>
        <v>0</v>
      </c>
      <c r="K216" s="134">
        <f>K217+K229</f>
        <v>0</v>
      </c>
    </row>
    <row r="217" spans="1:11" ht="12.75">
      <c r="A217" s="13">
        <f t="shared" si="9"/>
        <v>8</v>
      </c>
      <c r="B217" s="188" t="s">
        <v>281</v>
      </c>
      <c r="C217" s="16"/>
      <c r="D217" s="15"/>
      <c r="E217" s="19" t="s">
        <v>228</v>
      </c>
      <c r="F217" s="134">
        <f>F218+F219+F220+F221+F228</f>
        <v>0</v>
      </c>
      <c r="G217" s="122">
        <f t="shared" si="8"/>
        <v>0</v>
      </c>
      <c r="H217" s="134">
        <f>H218+H219+H220+H222+H223+H224+H221+H228</f>
        <v>0</v>
      </c>
      <c r="I217" s="134">
        <f>I218+I219+I220+I222+I223+I224+I221+I228</f>
        <v>0</v>
      </c>
      <c r="J217" s="134">
        <f>J218+J219+J220+J222+J223+J224+J221+J228</f>
        <v>0</v>
      </c>
      <c r="K217" s="134">
        <f>K218+K219+K220+K222+K223+K224+K221+K228</f>
        <v>0</v>
      </c>
    </row>
    <row r="218" spans="1:11" ht="12.75">
      <c r="A218" s="13">
        <f t="shared" si="9"/>
        <v>9</v>
      </c>
      <c r="B218" s="16"/>
      <c r="C218" s="58" t="s">
        <v>80</v>
      </c>
      <c r="D218" s="15"/>
      <c r="E218" s="14" t="s">
        <v>224</v>
      </c>
      <c r="F218" s="133"/>
      <c r="G218" s="135">
        <f t="shared" si="8"/>
        <v>0</v>
      </c>
      <c r="H218" s="133"/>
      <c r="I218" s="133"/>
      <c r="J218" s="133"/>
      <c r="K218" s="133"/>
    </row>
    <row r="219" spans="1:11" ht="25.5">
      <c r="A219" s="13">
        <f t="shared" si="9"/>
        <v>10</v>
      </c>
      <c r="B219" s="16"/>
      <c r="C219" s="56">
        <v>16</v>
      </c>
      <c r="D219" s="15"/>
      <c r="E219" s="22" t="s">
        <v>220</v>
      </c>
      <c r="F219" s="133"/>
      <c r="G219" s="135">
        <f t="shared" si="8"/>
        <v>0</v>
      </c>
      <c r="H219" s="133"/>
      <c r="I219" s="133"/>
      <c r="J219" s="133"/>
      <c r="K219" s="133"/>
    </row>
    <row r="220" spans="1:11" ht="12.75">
      <c r="A220" s="13">
        <f t="shared" si="9"/>
        <v>11</v>
      </c>
      <c r="B220" s="16"/>
      <c r="C220" s="56">
        <v>20</v>
      </c>
      <c r="D220" s="15"/>
      <c r="E220" s="14" t="s">
        <v>217</v>
      </c>
      <c r="F220" s="133"/>
      <c r="G220" s="135">
        <f t="shared" si="8"/>
        <v>0</v>
      </c>
      <c r="H220" s="133"/>
      <c r="I220" s="133"/>
      <c r="J220" s="133"/>
      <c r="K220" s="133"/>
    </row>
    <row r="221" spans="1:11" ht="12.75">
      <c r="A221" s="13">
        <f t="shared" si="9"/>
        <v>12</v>
      </c>
      <c r="B221" s="16"/>
      <c r="C221" s="56">
        <v>21</v>
      </c>
      <c r="D221" s="15"/>
      <c r="E221" s="14" t="s">
        <v>215</v>
      </c>
      <c r="F221" s="133"/>
      <c r="G221" s="135">
        <f t="shared" si="8"/>
        <v>0</v>
      </c>
      <c r="H221" s="133"/>
      <c r="I221" s="133"/>
      <c r="J221" s="133"/>
      <c r="K221" s="133"/>
    </row>
    <row r="222" spans="1:11" ht="25.5">
      <c r="A222" s="13">
        <f t="shared" si="9"/>
        <v>13</v>
      </c>
      <c r="B222" s="16"/>
      <c r="C222" s="56">
        <v>30</v>
      </c>
      <c r="D222" s="15"/>
      <c r="E222" s="22" t="s">
        <v>282</v>
      </c>
      <c r="F222" s="217"/>
      <c r="G222" s="135">
        <f t="shared" si="8"/>
        <v>0</v>
      </c>
      <c r="H222" s="133"/>
      <c r="I222" s="133"/>
      <c r="J222" s="133"/>
      <c r="K222" s="133"/>
    </row>
    <row r="223" spans="1:11" ht="25.5">
      <c r="A223" s="13">
        <f t="shared" si="9"/>
        <v>14</v>
      </c>
      <c r="B223" s="16"/>
      <c r="C223" s="56">
        <v>31</v>
      </c>
      <c r="D223" s="15"/>
      <c r="E223" s="22" t="s">
        <v>283</v>
      </c>
      <c r="F223" s="133"/>
      <c r="G223" s="135">
        <f t="shared" si="8"/>
        <v>0</v>
      </c>
      <c r="H223" s="133"/>
      <c r="I223" s="133"/>
      <c r="J223" s="133"/>
      <c r="K223" s="133"/>
    </row>
    <row r="224" spans="1:11" ht="25.5">
      <c r="A224" s="13">
        <f t="shared" si="9"/>
        <v>15</v>
      </c>
      <c r="B224" s="16"/>
      <c r="C224" s="56">
        <v>32</v>
      </c>
      <c r="D224" s="15"/>
      <c r="E224" s="22" t="s">
        <v>284</v>
      </c>
      <c r="F224" s="133"/>
      <c r="G224" s="135">
        <f t="shared" si="8"/>
        <v>0</v>
      </c>
      <c r="H224" s="147">
        <f>H225+H226+H227</f>
        <v>0</v>
      </c>
      <c r="I224" s="147">
        <f>I225+I226+I227</f>
        <v>0</v>
      </c>
      <c r="J224" s="147">
        <f>J225+J226+J227</f>
        <v>0</v>
      </c>
      <c r="K224" s="147">
        <f>K225+K226+K227</f>
        <v>0</v>
      </c>
    </row>
    <row r="225" spans="1:11" ht="12.75">
      <c r="A225" s="13">
        <f t="shared" si="9"/>
        <v>16</v>
      </c>
      <c r="B225" s="16"/>
      <c r="C225" s="56"/>
      <c r="D225" s="15"/>
      <c r="E225" s="14" t="s">
        <v>285</v>
      </c>
      <c r="F225" s="133"/>
      <c r="G225" s="135">
        <f t="shared" si="8"/>
        <v>0</v>
      </c>
      <c r="H225" s="133"/>
      <c r="I225" s="133"/>
      <c r="J225" s="133"/>
      <c r="K225" s="133"/>
    </row>
    <row r="226" spans="1:11" ht="12.75">
      <c r="A226" s="13">
        <f t="shared" si="9"/>
        <v>17</v>
      </c>
      <c r="B226" s="16"/>
      <c r="C226" s="56"/>
      <c r="D226" s="15"/>
      <c r="E226" s="14" t="s">
        <v>286</v>
      </c>
      <c r="F226" s="133"/>
      <c r="G226" s="135">
        <f t="shared" si="8"/>
        <v>0</v>
      </c>
      <c r="H226" s="133"/>
      <c r="I226" s="133"/>
      <c r="J226" s="133"/>
      <c r="K226" s="133"/>
    </row>
    <row r="227" spans="1:11" ht="12.75">
      <c r="A227" s="13">
        <f t="shared" si="9"/>
        <v>18</v>
      </c>
      <c r="B227" s="16"/>
      <c r="C227" s="56"/>
      <c r="D227" s="15"/>
      <c r="E227" s="14" t="s">
        <v>287</v>
      </c>
      <c r="F227" s="133"/>
      <c r="G227" s="135">
        <f t="shared" si="8"/>
        <v>0</v>
      </c>
      <c r="H227" s="133"/>
      <c r="I227" s="133"/>
      <c r="J227" s="133"/>
      <c r="K227" s="133"/>
    </row>
    <row r="228" spans="1:11" ht="12.75">
      <c r="A228" s="13">
        <f t="shared" si="9"/>
        <v>19</v>
      </c>
      <c r="B228" s="16"/>
      <c r="C228" s="56">
        <v>50</v>
      </c>
      <c r="D228" s="15"/>
      <c r="E228" s="14" t="s">
        <v>213</v>
      </c>
      <c r="F228" s="133"/>
      <c r="G228" s="135">
        <f t="shared" si="8"/>
        <v>0</v>
      </c>
      <c r="H228" s="133"/>
      <c r="I228" s="133"/>
      <c r="J228" s="133"/>
      <c r="K228" s="133"/>
    </row>
    <row r="229" spans="1:11" ht="12.75">
      <c r="A229" s="13">
        <f t="shared" si="9"/>
        <v>20</v>
      </c>
      <c r="B229" s="20" t="s">
        <v>211</v>
      </c>
      <c r="C229" s="16"/>
      <c r="D229" s="15"/>
      <c r="E229" s="19" t="s">
        <v>210</v>
      </c>
      <c r="F229" s="134">
        <f>+F230+F231+F232</f>
        <v>0</v>
      </c>
      <c r="G229" s="122">
        <f t="shared" si="8"/>
        <v>0</v>
      </c>
      <c r="H229" s="134">
        <f>+H230+H231+H232</f>
        <v>0</v>
      </c>
      <c r="I229" s="134">
        <f>+I230+I231+I232</f>
        <v>0</v>
      </c>
      <c r="J229" s="134">
        <f>+J230+J231+J232</f>
        <v>0</v>
      </c>
      <c r="K229" s="136">
        <f>+K230+K231+K232</f>
        <v>0</v>
      </c>
    </row>
    <row r="230" spans="1:11" ht="12.75">
      <c r="A230" s="13">
        <f t="shared" si="9"/>
        <v>21</v>
      </c>
      <c r="B230" s="16"/>
      <c r="C230" s="58" t="s">
        <v>12</v>
      </c>
      <c r="D230" s="15"/>
      <c r="E230" s="14" t="s">
        <v>208</v>
      </c>
      <c r="F230" s="133"/>
      <c r="G230" s="135">
        <f t="shared" si="8"/>
        <v>0</v>
      </c>
      <c r="H230" s="133"/>
      <c r="I230" s="133"/>
      <c r="J230" s="133"/>
      <c r="K230" s="133"/>
    </row>
    <row r="231" spans="1:11" ht="12.75">
      <c r="A231" s="13">
        <f t="shared" si="9"/>
        <v>22</v>
      </c>
      <c r="B231" s="16"/>
      <c r="C231" s="56">
        <v>50</v>
      </c>
      <c r="D231" s="15"/>
      <c r="E231" s="14" t="s">
        <v>203</v>
      </c>
      <c r="F231" s="133"/>
      <c r="G231" s="135">
        <f t="shared" si="8"/>
        <v>0</v>
      </c>
      <c r="H231" s="133"/>
      <c r="I231" s="133"/>
      <c r="J231" s="133"/>
      <c r="K231" s="133"/>
    </row>
    <row r="232" spans="1:11" ht="12.75">
      <c r="A232" s="13">
        <f t="shared" si="9"/>
        <v>23</v>
      </c>
      <c r="B232" s="16"/>
      <c r="C232" s="16"/>
      <c r="D232" s="18" t="s">
        <v>15</v>
      </c>
      <c r="E232" s="14" t="s">
        <v>203</v>
      </c>
      <c r="F232" s="133"/>
      <c r="G232" s="135">
        <f t="shared" si="8"/>
        <v>0</v>
      </c>
      <c r="H232" s="133"/>
      <c r="I232" s="133"/>
      <c r="J232" s="133"/>
      <c r="K232" s="133"/>
    </row>
    <row r="233" spans="1:11" ht="12.75">
      <c r="A233" s="13">
        <f t="shared" si="9"/>
        <v>24</v>
      </c>
      <c r="B233" s="16"/>
      <c r="C233" s="16"/>
      <c r="D233" s="15"/>
      <c r="E233" s="19" t="s">
        <v>202</v>
      </c>
      <c r="F233" s="134">
        <f>+F234</f>
        <v>0</v>
      </c>
      <c r="G233" s="122">
        <f t="shared" si="8"/>
        <v>0</v>
      </c>
      <c r="H233" s="134">
        <f>+H234</f>
        <v>0</v>
      </c>
      <c r="I233" s="134">
        <f>+I234</f>
        <v>0</v>
      </c>
      <c r="J233" s="134">
        <f>+J234</f>
        <v>0</v>
      </c>
      <c r="K233" s="136">
        <f>+K234</f>
        <v>0</v>
      </c>
    </row>
    <row r="234" spans="1:11" ht="12.75">
      <c r="A234" s="13">
        <f t="shared" si="9"/>
        <v>25</v>
      </c>
      <c r="B234" s="16">
        <v>39.1</v>
      </c>
      <c r="C234" s="16"/>
      <c r="D234" s="15"/>
      <c r="E234" s="19" t="s">
        <v>201</v>
      </c>
      <c r="F234" s="134">
        <f>+F235+F236+F237</f>
        <v>0</v>
      </c>
      <c r="G234" s="122">
        <f t="shared" si="8"/>
        <v>0</v>
      </c>
      <c r="H234" s="134">
        <f>+H235+H236+H237</f>
        <v>0</v>
      </c>
      <c r="I234" s="134">
        <f>+I235+I236+I237</f>
        <v>0</v>
      </c>
      <c r="J234" s="134">
        <f>+J235+J236+J237</f>
        <v>0</v>
      </c>
      <c r="K234" s="136">
        <f>+K235+K236+K237</f>
        <v>0</v>
      </c>
    </row>
    <row r="235" spans="1:11" ht="12.75">
      <c r="A235" s="13">
        <f t="shared" si="9"/>
        <v>26</v>
      </c>
      <c r="B235" s="16"/>
      <c r="C235" s="58" t="s">
        <v>12</v>
      </c>
      <c r="D235" s="15"/>
      <c r="E235" s="14" t="s">
        <v>199</v>
      </c>
      <c r="F235" s="133"/>
      <c r="G235" s="135">
        <f t="shared" si="8"/>
        <v>0</v>
      </c>
      <c r="H235" s="133"/>
      <c r="I235" s="133"/>
      <c r="J235" s="133"/>
      <c r="K235" s="133"/>
    </row>
    <row r="236" spans="1:11" ht="12.75">
      <c r="A236" s="13">
        <f t="shared" si="9"/>
        <v>27</v>
      </c>
      <c r="B236" s="16"/>
      <c r="C236" s="58" t="s">
        <v>20</v>
      </c>
      <c r="D236" s="15"/>
      <c r="E236" s="14" t="s">
        <v>198</v>
      </c>
      <c r="F236" s="133"/>
      <c r="G236" s="135">
        <f t="shared" si="8"/>
        <v>0</v>
      </c>
      <c r="H236" s="133"/>
      <c r="I236" s="133"/>
      <c r="J236" s="133"/>
      <c r="K236" s="133"/>
    </row>
    <row r="237" spans="1:11" ht="12.75">
      <c r="A237" s="13">
        <f t="shared" si="9"/>
        <v>28</v>
      </c>
      <c r="B237" s="16"/>
      <c r="C237" s="56">
        <v>50</v>
      </c>
      <c r="D237" s="15"/>
      <c r="E237" s="14" t="s">
        <v>197</v>
      </c>
      <c r="F237" s="133"/>
      <c r="G237" s="135">
        <f t="shared" si="8"/>
        <v>0</v>
      </c>
      <c r="H237" s="133"/>
      <c r="I237" s="133"/>
      <c r="J237" s="133"/>
      <c r="K237" s="133"/>
    </row>
    <row r="238" spans="1:11" ht="12.75">
      <c r="A238" s="13">
        <f t="shared" si="9"/>
        <v>29</v>
      </c>
      <c r="B238" s="16"/>
      <c r="C238" s="16"/>
      <c r="D238" s="15"/>
      <c r="E238" s="19" t="s">
        <v>196</v>
      </c>
      <c r="F238" s="134">
        <f>+F239+F247+F256</f>
        <v>0</v>
      </c>
      <c r="G238" s="122">
        <f t="shared" si="8"/>
        <v>0</v>
      </c>
      <c r="H238" s="134">
        <f>+H239+H247+H256</f>
        <v>0</v>
      </c>
      <c r="I238" s="134">
        <f>+I239+I247+I256</f>
        <v>0</v>
      </c>
      <c r="J238" s="134">
        <f>+J239+J247+J256</f>
        <v>0</v>
      </c>
      <c r="K238" s="134">
        <f>+K239+K247+K256</f>
        <v>0</v>
      </c>
    </row>
    <row r="239" spans="1:11" ht="12.75">
      <c r="A239" s="13">
        <f t="shared" si="9"/>
        <v>30</v>
      </c>
      <c r="B239" s="20" t="s">
        <v>195</v>
      </c>
      <c r="C239" s="16"/>
      <c r="D239" s="15"/>
      <c r="E239" s="19" t="s">
        <v>194</v>
      </c>
      <c r="F239" s="134">
        <f>F240</f>
        <v>0</v>
      </c>
      <c r="G239" s="122">
        <f t="shared" si="8"/>
        <v>0</v>
      </c>
      <c r="H239" s="134">
        <f>H240</f>
        <v>0</v>
      </c>
      <c r="I239" s="134">
        <f>I240</f>
        <v>0</v>
      </c>
      <c r="J239" s="134">
        <f>J240</f>
        <v>0</v>
      </c>
      <c r="K239" s="134">
        <f>K240</f>
        <v>0</v>
      </c>
    </row>
    <row r="240" spans="1:11" ht="12.75">
      <c r="A240" s="13">
        <f t="shared" si="9"/>
        <v>31</v>
      </c>
      <c r="B240" s="16"/>
      <c r="C240" s="56">
        <v>11</v>
      </c>
      <c r="D240" s="15"/>
      <c r="E240" s="14" t="s">
        <v>193</v>
      </c>
      <c r="F240" s="134">
        <f>F241+F242+F243+F244+F245+F246</f>
        <v>0</v>
      </c>
      <c r="G240" s="122">
        <f t="shared" si="8"/>
        <v>0</v>
      </c>
      <c r="H240" s="134">
        <f>H241+H242+H243+H244+H245+H246</f>
        <v>0</v>
      </c>
      <c r="I240" s="134">
        <f>I241+I242+I243+I244+I245+I246</f>
        <v>0</v>
      </c>
      <c r="J240" s="134">
        <f>J241+J242+J243+J244+J245+J246</f>
        <v>0</v>
      </c>
      <c r="K240" s="134">
        <f>K241+K242+K243+K244+K245+K246</f>
        <v>0</v>
      </c>
    </row>
    <row r="241" spans="1:11" ht="12.75">
      <c r="A241" s="13">
        <f t="shared" si="9"/>
        <v>32</v>
      </c>
      <c r="B241" s="16"/>
      <c r="C241" s="16"/>
      <c r="D241" s="15"/>
      <c r="E241" s="14" t="s">
        <v>185</v>
      </c>
      <c r="F241" s="133"/>
      <c r="G241" s="135">
        <f t="shared" si="8"/>
        <v>0</v>
      </c>
      <c r="H241" s="133"/>
      <c r="I241" s="133"/>
      <c r="J241" s="133"/>
      <c r="K241" s="133"/>
    </row>
    <row r="242" spans="1:11" ht="12.75">
      <c r="A242" s="13">
        <f t="shared" si="9"/>
        <v>33</v>
      </c>
      <c r="B242" s="16"/>
      <c r="C242" s="16"/>
      <c r="D242" s="15"/>
      <c r="E242" s="14" t="s">
        <v>192</v>
      </c>
      <c r="F242" s="133"/>
      <c r="G242" s="135">
        <f t="shared" si="8"/>
        <v>0</v>
      </c>
      <c r="H242" s="133"/>
      <c r="I242" s="133"/>
      <c r="J242" s="133"/>
      <c r="K242" s="133"/>
    </row>
    <row r="243" spans="1:11" ht="12.75">
      <c r="A243" s="13">
        <f t="shared" si="9"/>
        <v>34</v>
      </c>
      <c r="B243" s="16"/>
      <c r="C243" s="16"/>
      <c r="D243" s="15"/>
      <c r="E243" s="14" t="s">
        <v>191</v>
      </c>
      <c r="F243" s="133"/>
      <c r="G243" s="135">
        <f t="shared" si="8"/>
        <v>0</v>
      </c>
      <c r="H243" s="133"/>
      <c r="I243" s="133"/>
      <c r="J243" s="133"/>
      <c r="K243" s="133"/>
    </row>
    <row r="244" spans="1:11" ht="12.75">
      <c r="A244" s="13">
        <f t="shared" si="9"/>
        <v>35</v>
      </c>
      <c r="B244" s="16"/>
      <c r="C244" s="16"/>
      <c r="D244" s="15"/>
      <c r="E244" s="14" t="s">
        <v>190</v>
      </c>
      <c r="F244" s="133"/>
      <c r="G244" s="135">
        <f t="shared" si="8"/>
        <v>0</v>
      </c>
      <c r="H244" s="133"/>
      <c r="I244" s="133"/>
      <c r="J244" s="133"/>
      <c r="K244" s="133"/>
    </row>
    <row r="245" spans="1:11" ht="12.75">
      <c r="A245" s="13">
        <f t="shared" si="9"/>
        <v>36</v>
      </c>
      <c r="B245" s="16"/>
      <c r="C245" s="16"/>
      <c r="D245" s="15"/>
      <c r="E245" s="14" t="s">
        <v>189</v>
      </c>
      <c r="F245" s="133"/>
      <c r="G245" s="135">
        <f t="shared" si="8"/>
        <v>0</v>
      </c>
      <c r="H245" s="133"/>
      <c r="I245" s="133"/>
      <c r="J245" s="133"/>
      <c r="K245" s="133"/>
    </row>
    <row r="246" spans="1:11" ht="12.75">
      <c r="A246" s="13">
        <f t="shared" si="9"/>
        <v>37</v>
      </c>
      <c r="B246" s="16"/>
      <c r="C246" s="16"/>
      <c r="D246" s="15"/>
      <c r="E246" s="14" t="s">
        <v>52</v>
      </c>
      <c r="F246" s="133"/>
      <c r="G246" s="135">
        <f t="shared" si="8"/>
        <v>0</v>
      </c>
      <c r="H246" s="133"/>
      <c r="I246" s="133"/>
      <c r="J246" s="133"/>
      <c r="K246" s="137"/>
    </row>
    <row r="247" spans="1:11" ht="12.75">
      <c r="A247" s="13">
        <f t="shared" si="9"/>
        <v>38</v>
      </c>
      <c r="B247" s="53" t="s">
        <v>188</v>
      </c>
      <c r="C247" s="46"/>
      <c r="D247" s="52"/>
      <c r="E247" s="48" t="s">
        <v>187</v>
      </c>
      <c r="F247" s="138">
        <f>F248+F252</f>
        <v>0</v>
      </c>
      <c r="G247" s="122">
        <f t="shared" si="8"/>
        <v>0</v>
      </c>
      <c r="H247" s="138">
        <f>H248+H252</f>
        <v>0</v>
      </c>
      <c r="I247" s="138">
        <f>I248+I252</f>
        <v>0</v>
      </c>
      <c r="J247" s="138">
        <f>J248+J252</f>
        <v>0</v>
      </c>
      <c r="K247" s="138">
        <f>K248+K252</f>
        <v>0</v>
      </c>
    </row>
    <row r="248" spans="1:11" ht="51">
      <c r="A248" s="13">
        <f t="shared" si="9"/>
        <v>39</v>
      </c>
      <c r="B248" s="46"/>
      <c r="C248" s="51">
        <v>9</v>
      </c>
      <c r="D248" s="50"/>
      <c r="E248" s="49" t="s">
        <v>186</v>
      </c>
      <c r="F248" s="138">
        <f>+F249+F250+F251</f>
        <v>0</v>
      </c>
      <c r="G248" s="122">
        <f t="shared" si="8"/>
        <v>0</v>
      </c>
      <c r="H248" s="138">
        <f>+H249+H250+H251</f>
        <v>0</v>
      </c>
      <c r="I248" s="138">
        <f>+I249+I250+I251</f>
        <v>0</v>
      </c>
      <c r="J248" s="138">
        <f>+J249+J250+J251</f>
        <v>0</v>
      </c>
      <c r="K248" s="138">
        <f>+K249+K250+K251</f>
        <v>0</v>
      </c>
    </row>
    <row r="249" spans="1:11" ht="12.75">
      <c r="A249" s="13">
        <f t="shared" si="9"/>
        <v>40</v>
      </c>
      <c r="B249" s="46"/>
      <c r="C249" s="45"/>
      <c r="D249" s="44"/>
      <c r="E249" s="43" t="s">
        <v>182</v>
      </c>
      <c r="F249" s="133"/>
      <c r="G249" s="135">
        <f t="shared" si="8"/>
        <v>0</v>
      </c>
      <c r="H249" s="133"/>
      <c r="I249" s="133"/>
      <c r="J249" s="133"/>
      <c r="K249" s="133"/>
    </row>
    <row r="250" spans="1:11" ht="12.75">
      <c r="A250" s="13">
        <f aca="true" t="shared" si="10" ref="A250:A256">A249+1</f>
        <v>41</v>
      </c>
      <c r="B250" s="218"/>
      <c r="C250" s="219"/>
      <c r="D250" s="220"/>
      <c r="E250" s="191" t="s">
        <v>288</v>
      </c>
      <c r="F250" s="133"/>
      <c r="G250" s="147">
        <f t="shared" si="8"/>
        <v>0</v>
      </c>
      <c r="H250" s="133"/>
      <c r="I250" s="133"/>
      <c r="J250" s="133"/>
      <c r="K250" s="133"/>
    </row>
    <row r="251" spans="1:11" ht="12.75">
      <c r="A251" s="13">
        <f t="shared" si="10"/>
        <v>42</v>
      </c>
      <c r="B251" s="46"/>
      <c r="C251" s="45"/>
      <c r="D251" s="44"/>
      <c r="E251" s="43" t="s">
        <v>185</v>
      </c>
      <c r="F251" s="133"/>
      <c r="G251" s="135">
        <f t="shared" si="8"/>
        <v>0</v>
      </c>
      <c r="H251" s="133"/>
      <c r="I251" s="133"/>
      <c r="J251" s="133"/>
      <c r="K251" s="133"/>
    </row>
    <row r="252" spans="1:11" ht="12.75">
      <c r="A252" s="13">
        <f t="shared" si="10"/>
        <v>43</v>
      </c>
      <c r="B252" s="16"/>
      <c r="C252" s="21">
        <v>10</v>
      </c>
      <c r="D252" s="21"/>
      <c r="E252" s="9" t="s">
        <v>184</v>
      </c>
      <c r="F252" s="122">
        <f>F253+F255</f>
        <v>0</v>
      </c>
      <c r="G252" s="122">
        <f t="shared" si="8"/>
        <v>0</v>
      </c>
      <c r="H252" s="122">
        <f>H253+H255+H254</f>
        <v>0</v>
      </c>
      <c r="I252" s="122">
        <f>I253+I255+I254</f>
        <v>0</v>
      </c>
      <c r="J252" s="122">
        <f>J253+J255+J254</f>
        <v>0</v>
      </c>
      <c r="K252" s="122">
        <f>K253+K255+K254</f>
        <v>0</v>
      </c>
    </row>
    <row r="253" spans="1:11" ht="12.75">
      <c r="A253" s="13">
        <f t="shared" si="10"/>
        <v>44</v>
      </c>
      <c r="B253" s="16"/>
      <c r="C253" s="16"/>
      <c r="D253" s="15"/>
      <c r="E253" s="14" t="s">
        <v>182</v>
      </c>
      <c r="F253" s="133"/>
      <c r="G253" s="135">
        <f t="shared" si="8"/>
        <v>0</v>
      </c>
      <c r="H253" s="133"/>
      <c r="I253" s="133"/>
      <c r="J253" s="133"/>
      <c r="K253" s="137"/>
    </row>
    <row r="254" spans="1:11" ht="12.75">
      <c r="A254" s="13">
        <f t="shared" si="10"/>
        <v>45</v>
      </c>
      <c r="B254" s="16"/>
      <c r="C254" s="16"/>
      <c r="D254" s="15"/>
      <c r="E254" s="191" t="s">
        <v>288</v>
      </c>
      <c r="F254" s="133"/>
      <c r="G254" s="135">
        <f t="shared" si="8"/>
        <v>0</v>
      </c>
      <c r="H254" s="133"/>
      <c r="I254" s="133"/>
      <c r="J254" s="133"/>
      <c r="K254" s="137"/>
    </row>
    <row r="255" spans="1:11" ht="12.75">
      <c r="A255" s="13">
        <f t="shared" si="10"/>
        <v>46</v>
      </c>
      <c r="B255" s="16"/>
      <c r="C255" s="16"/>
      <c r="D255" s="15"/>
      <c r="E255" s="14" t="s">
        <v>89</v>
      </c>
      <c r="F255" s="133"/>
      <c r="G255" s="135">
        <f t="shared" si="8"/>
        <v>0</v>
      </c>
      <c r="H255" s="133"/>
      <c r="I255" s="133"/>
      <c r="J255" s="133"/>
      <c r="K255" s="137"/>
    </row>
    <row r="256" spans="1:11" ht="12.75">
      <c r="A256" s="13">
        <f t="shared" si="10"/>
        <v>47</v>
      </c>
      <c r="B256" s="188" t="s">
        <v>270</v>
      </c>
      <c r="C256" s="16"/>
      <c r="D256" s="15"/>
      <c r="E256" s="9" t="s">
        <v>271</v>
      </c>
      <c r="F256" s="133"/>
      <c r="G256" s="135">
        <f t="shared" si="8"/>
        <v>0</v>
      </c>
      <c r="H256" s="133"/>
      <c r="I256" s="133"/>
      <c r="J256" s="133"/>
      <c r="K256" s="137"/>
    </row>
    <row r="257" spans="1:11" ht="12.75">
      <c r="A257" s="13"/>
      <c r="B257" s="16" t="s">
        <v>128</v>
      </c>
      <c r="C257" s="16" t="s">
        <v>127</v>
      </c>
      <c r="D257" s="16" t="s">
        <v>126</v>
      </c>
      <c r="E257" s="19" t="s">
        <v>147</v>
      </c>
      <c r="F257" s="135"/>
      <c r="G257" s="135"/>
      <c r="H257" s="135"/>
      <c r="I257" s="135"/>
      <c r="J257" s="135"/>
      <c r="K257" s="140"/>
    </row>
    <row r="258" spans="1:11" ht="12.75">
      <c r="A258" s="13">
        <f>A257+1</f>
        <v>1</v>
      </c>
      <c r="B258" s="16"/>
      <c r="C258" s="16"/>
      <c r="D258" s="15"/>
      <c r="E258" s="162" t="s">
        <v>148</v>
      </c>
      <c r="F258" s="134">
        <f>+F260+F348</f>
        <v>0</v>
      </c>
      <c r="G258" s="122">
        <f>H258+I258+J258+K258</f>
        <v>0</v>
      </c>
      <c r="H258" s="134">
        <f>+H260+H348</f>
        <v>0</v>
      </c>
      <c r="I258" s="134">
        <f>+I260+I348</f>
        <v>0</v>
      </c>
      <c r="J258" s="134">
        <f>+J260+J348</f>
        <v>0</v>
      </c>
      <c r="K258" s="136">
        <f>+K260+K348</f>
        <v>0</v>
      </c>
    </row>
    <row r="259" spans="1:11" ht="12.75">
      <c r="A259" s="13"/>
      <c r="B259" s="16" t="s">
        <v>128</v>
      </c>
      <c r="C259" s="16" t="s">
        <v>127</v>
      </c>
      <c r="D259" s="21" t="s">
        <v>126</v>
      </c>
      <c r="E259" s="14" t="s">
        <v>147</v>
      </c>
      <c r="F259" s="135"/>
      <c r="G259" s="135"/>
      <c r="H259" s="135"/>
      <c r="I259" s="135"/>
      <c r="J259" s="135"/>
      <c r="K259" s="140"/>
    </row>
    <row r="260" spans="1:11" ht="12.75">
      <c r="A260" s="13">
        <f>A258+1</f>
        <v>2</v>
      </c>
      <c r="B260" s="16"/>
      <c r="C260" s="16"/>
      <c r="D260" s="15"/>
      <c r="E260" s="9" t="s">
        <v>146</v>
      </c>
      <c r="F260" s="134">
        <f>+F261+F295+F337+F340+F341</f>
        <v>0</v>
      </c>
      <c r="G260" s="122">
        <f aca="true" t="shared" si="11" ref="G260:G323">H260+I260+J260+K260</f>
        <v>0</v>
      </c>
      <c r="H260" s="134">
        <f>+H261+H295+H337+H340+H341</f>
        <v>0</v>
      </c>
      <c r="I260" s="134">
        <f>+I261+I295+I337+I340+I341</f>
        <v>0</v>
      </c>
      <c r="J260" s="134">
        <f>+J261+J295+J337+J340+J341</f>
        <v>0</v>
      </c>
      <c r="K260" s="134">
        <f>+K261+K295+K337+K340+K341</f>
        <v>0</v>
      </c>
    </row>
    <row r="261" spans="1:11" ht="12.75">
      <c r="A261" s="13">
        <f aca="true" t="shared" si="12" ref="A261:A324">A260+1</f>
        <v>3</v>
      </c>
      <c r="B261" s="16">
        <v>10</v>
      </c>
      <c r="C261" s="16"/>
      <c r="D261" s="15"/>
      <c r="E261" s="9" t="s">
        <v>124</v>
      </c>
      <c r="F261" s="134">
        <f>+F262+F280+F287</f>
        <v>0</v>
      </c>
      <c r="G261" s="122">
        <f t="shared" si="11"/>
        <v>0</v>
      </c>
      <c r="H261" s="134">
        <f>+H262+H280+H287</f>
        <v>0</v>
      </c>
      <c r="I261" s="134">
        <f>+I262+I280+I287</f>
        <v>0</v>
      </c>
      <c r="J261" s="134">
        <f>+J262+J280+J287</f>
        <v>0</v>
      </c>
      <c r="K261" s="136">
        <f>+K262+K280+K287</f>
        <v>0</v>
      </c>
    </row>
    <row r="262" spans="1:11" ht="12.75">
      <c r="A262" s="13">
        <f t="shared" si="12"/>
        <v>4</v>
      </c>
      <c r="B262" s="16"/>
      <c r="C262" s="20" t="s">
        <v>12</v>
      </c>
      <c r="D262" s="15"/>
      <c r="E262" s="19" t="s">
        <v>123</v>
      </c>
      <c r="F262" s="134">
        <f>+F263+F264+F265+F266+F267+F268+F269+F270+F271+F272+F273+F274+F275+F276+F277+F278+F279</f>
        <v>0</v>
      </c>
      <c r="G262" s="122">
        <f t="shared" si="11"/>
        <v>0</v>
      </c>
      <c r="H262" s="134">
        <f>+H263+H264+H265+H266+H267+H268+H269+H270+H271+H272+H273+H274+H275+H276+H277+H278+H279</f>
        <v>0</v>
      </c>
      <c r="I262" s="134">
        <f>+I263+I264+I265+I266+I267+I268+I269+I270+I271+I272+I273+I274+I275+I276+I277+I278+I279</f>
        <v>0</v>
      </c>
      <c r="J262" s="134">
        <f>+J263+J264+J265+J266+J267+J268+J269+J270+J271+J272+J273+J274+J275+J276+J277+J278+J279</f>
        <v>0</v>
      </c>
      <c r="K262" s="136">
        <f>+K263+K264+K265+K266+K267+K268+K269+K270+K271+K272+K273+K274+K275+K276+K277+K278+K279</f>
        <v>0</v>
      </c>
    </row>
    <row r="263" spans="1:11" ht="12.75">
      <c r="A263" s="13">
        <f t="shared" si="12"/>
        <v>5</v>
      </c>
      <c r="B263" s="16"/>
      <c r="C263" s="16"/>
      <c r="D263" s="18" t="s">
        <v>12</v>
      </c>
      <c r="E263" s="14" t="s">
        <v>122</v>
      </c>
      <c r="F263" s="133"/>
      <c r="G263" s="135">
        <f t="shared" si="11"/>
        <v>0</v>
      </c>
      <c r="H263" s="239"/>
      <c r="I263" s="239"/>
      <c r="J263" s="239"/>
      <c r="K263" s="239"/>
    </row>
    <row r="264" spans="1:11" ht="12.75">
      <c r="A264" s="13">
        <f t="shared" si="12"/>
        <v>6</v>
      </c>
      <c r="B264" s="16"/>
      <c r="C264" s="16"/>
      <c r="D264" s="18" t="s">
        <v>18</v>
      </c>
      <c r="E264" s="14" t="s">
        <v>121</v>
      </c>
      <c r="F264" s="133"/>
      <c r="G264" s="135">
        <f t="shared" si="11"/>
        <v>0</v>
      </c>
      <c r="H264" s="239"/>
      <c r="I264" s="239"/>
      <c r="J264" s="239"/>
      <c r="K264" s="239"/>
    </row>
    <row r="265" spans="1:11" ht="12.75">
      <c r="A265" s="13">
        <f t="shared" si="12"/>
        <v>7</v>
      </c>
      <c r="B265" s="16"/>
      <c r="C265" s="16"/>
      <c r="D265" s="18" t="s">
        <v>28</v>
      </c>
      <c r="E265" s="14" t="s">
        <v>120</v>
      </c>
      <c r="F265" s="133"/>
      <c r="G265" s="135">
        <f t="shared" si="11"/>
        <v>0</v>
      </c>
      <c r="H265" s="239"/>
      <c r="I265" s="239"/>
      <c r="J265" s="239"/>
      <c r="K265" s="239"/>
    </row>
    <row r="266" spans="1:11" ht="12.75">
      <c r="A266" s="13">
        <f t="shared" si="12"/>
        <v>8</v>
      </c>
      <c r="B266" s="16"/>
      <c r="C266" s="16"/>
      <c r="D266" s="18" t="s">
        <v>20</v>
      </c>
      <c r="E266" s="14" t="s">
        <v>119</v>
      </c>
      <c r="F266" s="133"/>
      <c r="G266" s="135">
        <f t="shared" si="11"/>
        <v>0</v>
      </c>
      <c r="H266" s="239"/>
      <c r="I266" s="239"/>
      <c r="J266" s="239"/>
      <c r="K266" s="239"/>
    </row>
    <row r="267" spans="1:11" ht="12.75">
      <c r="A267" s="13">
        <f t="shared" si="12"/>
        <v>9</v>
      </c>
      <c r="B267" s="16"/>
      <c r="C267" s="16"/>
      <c r="D267" s="18" t="s">
        <v>15</v>
      </c>
      <c r="E267" s="14" t="s">
        <v>118</v>
      </c>
      <c r="F267" s="133"/>
      <c r="G267" s="135">
        <f t="shared" si="11"/>
        <v>0</v>
      </c>
      <c r="H267" s="239"/>
      <c r="I267" s="239"/>
      <c r="J267" s="239"/>
      <c r="K267" s="239"/>
    </row>
    <row r="268" spans="1:11" ht="12.75">
      <c r="A268" s="13">
        <f t="shared" si="12"/>
        <v>10</v>
      </c>
      <c r="B268" s="16"/>
      <c r="C268" s="16"/>
      <c r="D268" s="18" t="s">
        <v>10</v>
      </c>
      <c r="E268" s="14" t="s">
        <v>117</v>
      </c>
      <c r="F268" s="133"/>
      <c r="G268" s="135">
        <f t="shared" si="11"/>
        <v>0</v>
      </c>
      <c r="H268" s="239"/>
      <c r="I268" s="239"/>
      <c r="J268" s="239"/>
      <c r="K268" s="239"/>
    </row>
    <row r="269" spans="1:11" ht="12.75">
      <c r="A269" s="13">
        <f t="shared" si="12"/>
        <v>11</v>
      </c>
      <c r="B269" s="16"/>
      <c r="C269" s="16"/>
      <c r="D269" s="18" t="s">
        <v>82</v>
      </c>
      <c r="E269" s="14" t="s">
        <v>116</v>
      </c>
      <c r="F269" s="133"/>
      <c r="G269" s="135">
        <f t="shared" si="11"/>
        <v>0</v>
      </c>
      <c r="H269" s="239"/>
      <c r="I269" s="239"/>
      <c r="J269" s="239"/>
      <c r="K269" s="239"/>
    </row>
    <row r="270" spans="1:11" ht="12.75">
      <c r="A270" s="13">
        <f t="shared" si="12"/>
        <v>12</v>
      </c>
      <c r="B270" s="16"/>
      <c r="C270" s="16"/>
      <c r="D270" s="18" t="s">
        <v>80</v>
      </c>
      <c r="E270" s="14" t="s">
        <v>115</v>
      </c>
      <c r="F270" s="133"/>
      <c r="G270" s="135">
        <f t="shared" si="11"/>
        <v>0</v>
      </c>
      <c r="H270" s="239"/>
      <c r="I270" s="239"/>
      <c r="J270" s="239"/>
      <c r="K270" s="239"/>
    </row>
    <row r="271" spans="1:11" ht="12.75">
      <c r="A271" s="13">
        <f t="shared" si="12"/>
        <v>13</v>
      </c>
      <c r="B271" s="16"/>
      <c r="C271" s="16"/>
      <c r="D271" s="18" t="s">
        <v>48</v>
      </c>
      <c r="E271" s="14" t="s">
        <v>114</v>
      </c>
      <c r="F271" s="133"/>
      <c r="G271" s="135">
        <f t="shared" si="11"/>
        <v>0</v>
      </c>
      <c r="H271" s="239"/>
      <c r="I271" s="239"/>
      <c r="J271" s="239"/>
      <c r="K271" s="239"/>
    </row>
    <row r="272" spans="1:11" ht="12.75">
      <c r="A272" s="13">
        <f t="shared" si="12"/>
        <v>14</v>
      </c>
      <c r="B272" s="16"/>
      <c r="C272" s="16"/>
      <c r="D272" s="15">
        <v>10</v>
      </c>
      <c r="E272" s="14" t="s">
        <v>113</v>
      </c>
      <c r="F272" s="133"/>
      <c r="G272" s="135">
        <f t="shared" si="11"/>
        <v>0</v>
      </c>
      <c r="H272" s="239"/>
      <c r="I272" s="239"/>
      <c r="J272" s="239"/>
      <c r="K272" s="239"/>
    </row>
    <row r="273" spans="1:11" ht="12.75">
      <c r="A273" s="13">
        <f t="shared" si="12"/>
        <v>15</v>
      </c>
      <c r="B273" s="16"/>
      <c r="C273" s="16"/>
      <c r="D273" s="15">
        <v>11</v>
      </c>
      <c r="E273" s="14" t="s">
        <v>112</v>
      </c>
      <c r="F273" s="133"/>
      <c r="G273" s="135">
        <f t="shared" si="11"/>
        <v>0</v>
      </c>
      <c r="H273" s="239"/>
      <c r="I273" s="239"/>
      <c r="J273" s="239"/>
      <c r="K273" s="239"/>
    </row>
    <row r="274" spans="1:11" ht="12.75">
      <c r="A274" s="13">
        <f t="shared" si="12"/>
        <v>16</v>
      </c>
      <c r="B274" s="16"/>
      <c r="C274" s="16"/>
      <c r="D274" s="15">
        <v>12</v>
      </c>
      <c r="E274" s="14" t="s">
        <v>111</v>
      </c>
      <c r="F274" s="133"/>
      <c r="G274" s="135">
        <f t="shared" si="11"/>
        <v>0</v>
      </c>
      <c r="H274" s="239"/>
      <c r="I274" s="239"/>
      <c r="J274" s="239"/>
      <c r="K274" s="239"/>
    </row>
    <row r="275" spans="1:11" ht="12.75">
      <c r="A275" s="13">
        <f t="shared" si="12"/>
        <v>17</v>
      </c>
      <c r="B275" s="16"/>
      <c r="C275" s="16"/>
      <c r="D275" s="15">
        <v>13</v>
      </c>
      <c r="E275" s="14" t="s">
        <v>110</v>
      </c>
      <c r="F275" s="133"/>
      <c r="G275" s="135">
        <f t="shared" si="11"/>
        <v>0</v>
      </c>
      <c r="H275" s="239"/>
      <c r="I275" s="239"/>
      <c r="J275" s="239"/>
      <c r="K275" s="239"/>
    </row>
    <row r="276" spans="1:11" ht="12.75">
      <c r="A276" s="13">
        <f t="shared" si="12"/>
        <v>18</v>
      </c>
      <c r="B276" s="16"/>
      <c r="C276" s="16"/>
      <c r="D276" s="15">
        <v>14</v>
      </c>
      <c r="E276" s="14" t="s">
        <v>109</v>
      </c>
      <c r="F276" s="133"/>
      <c r="G276" s="135">
        <f t="shared" si="11"/>
        <v>0</v>
      </c>
      <c r="H276" s="239"/>
      <c r="I276" s="239"/>
      <c r="J276" s="239"/>
      <c r="K276" s="239"/>
    </row>
    <row r="277" spans="1:11" ht="12.75">
      <c r="A277" s="13">
        <f t="shared" si="12"/>
        <v>19</v>
      </c>
      <c r="B277" s="16"/>
      <c r="C277" s="16"/>
      <c r="D277" s="15">
        <v>15</v>
      </c>
      <c r="E277" s="14" t="s">
        <v>108</v>
      </c>
      <c r="F277" s="133"/>
      <c r="G277" s="135">
        <f t="shared" si="11"/>
        <v>0</v>
      </c>
      <c r="H277" s="239"/>
      <c r="I277" s="239"/>
      <c r="J277" s="239"/>
      <c r="K277" s="133"/>
    </row>
    <row r="278" spans="1:11" ht="12.75">
      <c r="A278" s="13">
        <f t="shared" si="12"/>
        <v>20</v>
      </c>
      <c r="B278" s="16"/>
      <c r="C278" s="16"/>
      <c r="D278" s="15">
        <v>16</v>
      </c>
      <c r="E278" s="14" t="s">
        <v>107</v>
      </c>
      <c r="F278" s="133"/>
      <c r="G278" s="135">
        <f t="shared" si="11"/>
        <v>0</v>
      </c>
      <c r="H278" s="239"/>
      <c r="I278" s="239"/>
      <c r="J278" s="239"/>
      <c r="K278" s="133"/>
    </row>
    <row r="279" spans="1:11" ht="12.75">
      <c r="A279" s="13">
        <f t="shared" si="12"/>
        <v>21</v>
      </c>
      <c r="B279" s="16"/>
      <c r="C279" s="16"/>
      <c r="D279" s="15">
        <v>30</v>
      </c>
      <c r="E279" s="14" t="s">
        <v>106</v>
      </c>
      <c r="F279" s="133"/>
      <c r="G279" s="135">
        <f t="shared" si="11"/>
        <v>0</v>
      </c>
      <c r="H279" s="239"/>
      <c r="I279" s="239"/>
      <c r="J279" s="239"/>
      <c r="K279" s="133"/>
    </row>
    <row r="280" spans="1:11" ht="12.75">
      <c r="A280" s="13">
        <f t="shared" si="12"/>
        <v>22</v>
      </c>
      <c r="B280" s="16"/>
      <c r="C280" s="20" t="s">
        <v>18</v>
      </c>
      <c r="D280" s="15"/>
      <c r="E280" s="19" t="s">
        <v>105</v>
      </c>
      <c r="F280" s="134">
        <f>+F281+F282+F283+F284+F285+F286</f>
        <v>0</v>
      </c>
      <c r="G280" s="122">
        <f t="shared" si="11"/>
        <v>0</v>
      </c>
      <c r="H280" s="134">
        <f>+H281+H282+H283+H284+H285+H286</f>
        <v>0</v>
      </c>
      <c r="I280" s="134">
        <f>+I281+I282+I283+I284+I285+I286</f>
        <v>0</v>
      </c>
      <c r="J280" s="134">
        <f>+J281+J282+J283+J284+J285+J286</f>
        <v>0</v>
      </c>
      <c r="K280" s="136">
        <f>+K281+K282+K283+K284+K285+K286</f>
        <v>0</v>
      </c>
    </row>
    <row r="281" spans="1:11" ht="12.75">
      <c r="A281" s="13">
        <f t="shared" si="12"/>
        <v>23</v>
      </c>
      <c r="B281" s="16"/>
      <c r="C281" s="16"/>
      <c r="D281" s="18" t="s">
        <v>12</v>
      </c>
      <c r="E281" s="14" t="s">
        <v>104</v>
      </c>
      <c r="F281" s="133"/>
      <c r="G281" s="135">
        <f t="shared" si="11"/>
        <v>0</v>
      </c>
      <c r="H281" s="239"/>
      <c r="I281" s="239"/>
      <c r="J281" s="239"/>
      <c r="K281" s="239"/>
    </row>
    <row r="282" spans="1:11" ht="12.75">
      <c r="A282" s="13">
        <f t="shared" si="12"/>
        <v>24</v>
      </c>
      <c r="B282" s="16"/>
      <c r="C282" s="16"/>
      <c r="D282" s="18" t="s">
        <v>18</v>
      </c>
      <c r="E282" s="14" t="s">
        <v>103</v>
      </c>
      <c r="F282" s="133"/>
      <c r="G282" s="135">
        <f t="shared" si="11"/>
        <v>0</v>
      </c>
      <c r="H282" s="133"/>
      <c r="I282" s="133"/>
      <c r="J282" s="133"/>
      <c r="K282" s="137"/>
    </row>
    <row r="283" spans="1:11" ht="12.75">
      <c r="A283" s="13">
        <f t="shared" si="12"/>
        <v>25</v>
      </c>
      <c r="B283" s="16"/>
      <c r="C283" s="16"/>
      <c r="D283" s="18" t="s">
        <v>28</v>
      </c>
      <c r="E283" s="14" t="s">
        <v>102</v>
      </c>
      <c r="F283" s="133"/>
      <c r="G283" s="135">
        <f t="shared" si="11"/>
        <v>0</v>
      </c>
      <c r="H283" s="133"/>
      <c r="I283" s="133"/>
      <c r="J283" s="133"/>
      <c r="K283" s="137"/>
    </row>
    <row r="284" spans="1:11" ht="12.75">
      <c r="A284" s="13">
        <f t="shared" si="12"/>
        <v>26</v>
      </c>
      <c r="B284" s="16"/>
      <c r="C284" s="16"/>
      <c r="D284" s="18" t="s">
        <v>20</v>
      </c>
      <c r="E284" s="14" t="s">
        <v>101</v>
      </c>
      <c r="F284" s="133"/>
      <c r="G284" s="135">
        <f t="shared" si="11"/>
        <v>0</v>
      </c>
      <c r="H284" s="133"/>
      <c r="I284" s="133"/>
      <c r="J284" s="133"/>
      <c r="K284" s="137"/>
    </row>
    <row r="285" spans="1:11" ht="12.75">
      <c r="A285" s="13">
        <f t="shared" si="12"/>
        <v>27</v>
      </c>
      <c r="B285" s="16"/>
      <c r="C285" s="16"/>
      <c r="D285" s="18" t="s">
        <v>15</v>
      </c>
      <c r="E285" s="14" t="s">
        <v>100</v>
      </c>
      <c r="F285" s="133"/>
      <c r="G285" s="135">
        <f t="shared" si="11"/>
        <v>0</v>
      </c>
      <c r="H285" s="133"/>
      <c r="I285" s="133"/>
      <c r="J285" s="133"/>
      <c r="K285" s="137"/>
    </row>
    <row r="286" spans="1:11" ht="12.75">
      <c r="A286" s="13">
        <f t="shared" si="12"/>
        <v>28</v>
      </c>
      <c r="B286" s="16"/>
      <c r="C286" s="16"/>
      <c r="D286" s="15">
        <v>30</v>
      </c>
      <c r="E286" s="14" t="s">
        <v>99</v>
      </c>
      <c r="F286" s="133"/>
      <c r="G286" s="135">
        <f t="shared" si="11"/>
        <v>0</v>
      </c>
      <c r="H286" s="133"/>
      <c r="I286" s="133"/>
      <c r="J286" s="133"/>
      <c r="K286" s="137"/>
    </row>
    <row r="287" spans="1:11" ht="12.75">
      <c r="A287" s="13">
        <f t="shared" si="12"/>
        <v>29</v>
      </c>
      <c r="B287" s="16"/>
      <c r="C287" s="20" t="s">
        <v>28</v>
      </c>
      <c r="D287" s="15"/>
      <c r="E287" s="19" t="s">
        <v>98</v>
      </c>
      <c r="F287" s="134">
        <f>+F288+F289+F290+F291+F292+F293+F294</f>
        <v>0</v>
      </c>
      <c r="G287" s="122">
        <f t="shared" si="11"/>
        <v>0</v>
      </c>
      <c r="H287" s="134">
        <f>+H288+H289+H290+H291+H292+H293+H294</f>
        <v>0</v>
      </c>
      <c r="I287" s="134">
        <f>+I288+I289+I290+I291+I292+I293+I294</f>
        <v>0</v>
      </c>
      <c r="J287" s="134">
        <f>+J288+J289+J290+J291+J292+J293+J294</f>
        <v>0</v>
      </c>
      <c r="K287" s="136">
        <f>+K288+K289+K290+K291+K292+K293+K294</f>
        <v>0</v>
      </c>
    </row>
    <row r="288" spans="1:11" ht="12.75">
      <c r="A288" s="13">
        <f t="shared" si="12"/>
        <v>30</v>
      </c>
      <c r="B288" s="16"/>
      <c r="C288" s="16"/>
      <c r="D288" s="18" t="s">
        <v>12</v>
      </c>
      <c r="E288" s="14" t="s">
        <v>97</v>
      </c>
      <c r="F288" s="133"/>
      <c r="G288" s="135">
        <f t="shared" si="11"/>
        <v>0</v>
      </c>
      <c r="H288" s="239"/>
      <c r="I288" s="239"/>
      <c r="J288" s="239"/>
      <c r="K288" s="239"/>
    </row>
    <row r="289" spans="1:11" ht="12.75">
      <c r="A289" s="13">
        <f t="shared" si="12"/>
        <v>31</v>
      </c>
      <c r="B289" s="16"/>
      <c r="C289" s="16"/>
      <c r="D289" s="18" t="s">
        <v>18</v>
      </c>
      <c r="E289" s="14" t="s">
        <v>96</v>
      </c>
      <c r="F289" s="133"/>
      <c r="G289" s="135">
        <f t="shared" si="11"/>
        <v>0</v>
      </c>
      <c r="H289" s="239"/>
      <c r="I289" s="239"/>
      <c r="J289" s="239"/>
      <c r="K289" s="239"/>
    </row>
    <row r="290" spans="1:11" ht="12.75">
      <c r="A290" s="13">
        <f t="shared" si="12"/>
        <v>32</v>
      </c>
      <c r="B290" s="16"/>
      <c r="C290" s="16"/>
      <c r="D290" s="18" t="s">
        <v>28</v>
      </c>
      <c r="E290" s="14" t="s">
        <v>95</v>
      </c>
      <c r="F290" s="133"/>
      <c r="G290" s="135">
        <f t="shared" si="11"/>
        <v>0</v>
      </c>
      <c r="H290" s="239"/>
      <c r="I290" s="239"/>
      <c r="J290" s="239"/>
      <c r="K290" s="239"/>
    </row>
    <row r="291" spans="1:11" ht="12.75">
      <c r="A291" s="13">
        <f t="shared" si="12"/>
        <v>33</v>
      </c>
      <c r="B291" s="16"/>
      <c r="C291" s="16"/>
      <c r="D291" s="18" t="s">
        <v>20</v>
      </c>
      <c r="E291" s="14" t="s">
        <v>94</v>
      </c>
      <c r="F291" s="133"/>
      <c r="G291" s="135">
        <f t="shared" si="11"/>
        <v>0</v>
      </c>
      <c r="H291" s="239"/>
      <c r="I291" s="239"/>
      <c r="J291" s="239"/>
      <c r="K291" s="239"/>
    </row>
    <row r="292" spans="1:11" ht="12.75">
      <c r="A292" s="13">
        <f t="shared" si="12"/>
        <v>34</v>
      </c>
      <c r="B292" s="16"/>
      <c r="C292" s="16"/>
      <c r="D292" s="18" t="s">
        <v>15</v>
      </c>
      <c r="E292" s="14" t="s">
        <v>93</v>
      </c>
      <c r="F292" s="133"/>
      <c r="G292" s="135">
        <f t="shared" si="11"/>
        <v>0</v>
      </c>
      <c r="H292" s="133"/>
      <c r="I292" s="133"/>
      <c r="J292" s="239"/>
      <c r="K292" s="239"/>
    </row>
    <row r="293" spans="1:11" ht="12.75">
      <c r="A293" s="13">
        <f t="shared" si="12"/>
        <v>35</v>
      </c>
      <c r="B293" s="16"/>
      <c r="C293" s="16"/>
      <c r="D293" s="18" t="s">
        <v>10</v>
      </c>
      <c r="E293" s="14" t="s">
        <v>92</v>
      </c>
      <c r="F293" s="133"/>
      <c r="G293" s="135">
        <f t="shared" si="11"/>
        <v>0</v>
      </c>
      <c r="H293" s="133"/>
      <c r="I293" s="133"/>
      <c r="J293" s="133"/>
      <c r="K293" s="133"/>
    </row>
    <row r="294" spans="1:11" ht="12.75">
      <c r="A294" s="13">
        <f t="shared" si="12"/>
        <v>36</v>
      </c>
      <c r="B294" s="16"/>
      <c r="C294" s="16"/>
      <c r="D294" s="18" t="s">
        <v>82</v>
      </c>
      <c r="E294" s="14" t="s">
        <v>91</v>
      </c>
      <c r="F294" s="133"/>
      <c r="G294" s="135">
        <f t="shared" si="11"/>
        <v>0</v>
      </c>
      <c r="H294" s="133"/>
      <c r="I294" s="133"/>
      <c r="J294" s="133"/>
      <c r="K294" s="133"/>
    </row>
    <row r="295" spans="1:11" ht="12.75">
      <c r="A295" s="13">
        <f t="shared" si="12"/>
        <v>37</v>
      </c>
      <c r="B295" s="16">
        <v>20</v>
      </c>
      <c r="C295" s="16"/>
      <c r="D295" s="15"/>
      <c r="E295" s="19" t="s">
        <v>145</v>
      </c>
      <c r="F295" s="134">
        <f>+F296+F307+F308+F311+F316+F323+F324+F325+F326+F327+F328+F329+F331+F320</f>
        <v>0</v>
      </c>
      <c r="G295" s="122">
        <f t="shared" si="11"/>
        <v>0</v>
      </c>
      <c r="H295" s="134">
        <f>+H296+H307+H308+H311+H316+H323+H324+H325+H326+H327+H328+H329+H331+H320</f>
        <v>0</v>
      </c>
      <c r="I295" s="134">
        <f>+I296+I307+I308+I311+I316+I323+I324+I325+I326+I327+I328+I329+I331+I320</f>
        <v>0</v>
      </c>
      <c r="J295" s="134">
        <f>+J296+J307+J308+J311+J316+J323+J324+J325+J326+J327+J328+J329+J331+J320</f>
        <v>0</v>
      </c>
      <c r="K295" s="136">
        <f>+K296+K307+K308+K311+K316+K323+K324+K325+K326+K327+K328+K329+K331+K320</f>
        <v>0</v>
      </c>
    </row>
    <row r="296" spans="1:11" ht="12.75">
      <c r="A296" s="13">
        <f t="shared" si="12"/>
        <v>38</v>
      </c>
      <c r="B296" s="16"/>
      <c r="C296" s="20" t="s">
        <v>12</v>
      </c>
      <c r="D296" s="15"/>
      <c r="E296" s="19" t="s">
        <v>89</v>
      </c>
      <c r="F296" s="134">
        <f>+F297+F298+F299+F300+F301+F302+F303+F304+F305+F306</f>
        <v>0</v>
      </c>
      <c r="G296" s="122">
        <f t="shared" si="11"/>
        <v>0</v>
      </c>
      <c r="H296" s="134">
        <f>+H297+H298+H299+H300+H301+H302+H303+H304+H305+H306</f>
        <v>0</v>
      </c>
      <c r="I296" s="134">
        <f>+I297+I298+I299+I300+I301+I302+I303+I304+I305+I306</f>
        <v>0</v>
      </c>
      <c r="J296" s="134">
        <f>+J297+J298+J299+J300+J301+J302+J303+J304+J305+J306</f>
        <v>0</v>
      </c>
      <c r="K296" s="136">
        <f>+K297+K298+K299+K300+K301+K302+K303+K304+K305+K306</f>
        <v>0</v>
      </c>
    </row>
    <row r="297" spans="1:11" ht="12.75">
      <c r="A297" s="13">
        <f t="shared" si="12"/>
        <v>39</v>
      </c>
      <c r="B297" s="16"/>
      <c r="C297" s="16"/>
      <c r="D297" s="18" t="s">
        <v>12</v>
      </c>
      <c r="E297" s="14" t="s">
        <v>88</v>
      </c>
      <c r="F297" s="133"/>
      <c r="G297" s="135">
        <f t="shared" si="11"/>
        <v>0</v>
      </c>
      <c r="H297" s="239"/>
      <c r="I297" s="239"/>
      <c r="J297" s="239"/>
      <c r="K297" s="133"/>
    </row>
    <row r="298" spans="1:11" ht="12.75">
      <c r="A298" s="13">
        <f t="shared" si="12"/>
        <v>40</v>
      </c>
      <c r="B298" s="16"/>
      <c r="C298" s="16"/>
      <c r="D298" s="18" t="s">
        <v>18</v>
      </c>
      <c r="E298" s="14" t="s">
        <v>87</v>
      </c>
      <c r="F298" s="133"/>
      <c r="G298" s="135">
        <f t="shared" si="11"/>
        <v>0</v>
      </c>
      <c r="H298" s="239"/>
      <c r="I298" s="239"/>
      <c r="J298" s="239"/>
      <c r="K298" s="133"/>
    </row>
    <row r="299" spans="1:11" ht="12.75">
      <c r="A299" s="13">
        <f t="shared" si="12"/>
        <v>41</v>
      </c>
      <c r="B299" s="16"/>
      <c r="C299" s="16"/>
      <c r="D299" s="18" t="s">
        <v>28</v>
      </c>
      <c r="E299" s="14" t="s">
        <v>86</v>
      </c>
      <c r="F299" s="133"/>
      <c r="G299" s="135">
        <f t="shared" si="11"/>
        <v>0</v>
      </c>
      <c r="H299" s="239"/>
      <c r="I299" s="239"/>
      <c r="J299" s="239"/>
      <c r="K299" s="133"/>
    </row>
    <row r="300" spans="1:11" ht="12.75">
      <c r="A300" s="13">
        <f t="shared" si="12"/>
        <v>42</v>
      </c>
      <c r="B300" s="16"/>
      <c r="C300" s="16"/>
      <c r="D300" s="18" t="s">
        <v>20</v>
      </c>
      <c r="E300" s="14" t="s">
        <v>85</v>
      </c>
      <c r="F300" s="133"/>
      <c r="G300" s="135">
        <f t="shared" si="11"/>
        <v>0</v>
      </c>
      <c r="H300" s="239"/>
      <c r="I300" s="239"/>
      <c r="J300" s="239"/>
      <c r="K300" s="133"/>
    </row>
    <row r="301" spans="1:11" ht="12.75">
      <c r="A301" s="13">
        <f t="shared" si="12"/>
        <v>43</v>
      </c>
      <c r="B301" s="16"/>
      <c r="C301" s="16"/>
      <c r="D301" s="18" t="s">
        <v>15</v>
      </c>
      <c r="E301" s="14" t="s">
        <v>84</v>
      </c>
      <c r="F301" s="133"/>
      <c r="G301" s="135">
        <f t="shared" si="11"/>
        <v>0</v>
      </c>
      <c r="H301" s="239"/>
      <c r="I301" s="239"/>
      <c r="J301" s="239"/>
      <c r="K301" s="133"/>
    </row>
    <row r="302" spans="1:11" ht="12.75">
      <c r="A302" s="13">
        <f t="shared" si="12"/>
        <v>44</v>
      </c>
      <c r="B302" s="16"/>
      <c r="C302" s="16"/>
      <c r="D302" s="18" t="s">
        <v>10</v>
      </c>
      <c r="E302" s="14" t="s">
        <v>83</v>
      </c>
      <c r="F302" s="133"/>
      <c r="G302" s="135">
        <f t="shared" si="11"/>
        <v>0</v>
      </c>
      <c r="H302" s="239"/>
      <c r="I302" s="239"/>
      <c r="J302" s="239"/>
      <c r="K302" s="133"/>
    </row>
    <row r="303" spans="1:11" ht="12.75">
      <c r="A303" s="13">
        <f t="shared" si="12"/>
        <v>45</v>
      </c>
      <c r="B303" s="16"/>
      <c r="C303" s="16"/>
      <c r="D303" s="18" t="s">
        <v>82</v>
      </c>
      <c r="E303" s="14" t="s">
        <v>81</v>
      </c>
      <c r="F303" s="133"/>
      <c r="G303" s="135">
        <f t="shared" si="11"/>
        <v>0</v>
      </c>
      <c r="H303" s="239"/>
      <c r="I303" s="239"/>
      <c r="J303" s="239"/>
      <c r="K303" s="133"/>
    </row>
    <row r="304" spans="1:11" ht="12.75">
      <c r="A304" s="13">
        <f t="shared" si="12"/>
        <v>46</v>
      </c>
      <c r="B304" s="16"/>
      <c r="C304" s="16"/>
      <c r="D304" s="18" t="s">
        <v>80</v>
      </c>
      <c r="E304" s="14" t="s">
        <v>79</v>
      </c>
      <c r="F304" s="133"/>
      <c r="G304" s="135">
        <f t="shared" si="11"/>
        <v>0</v>
      </c>
      <c r="H304" s="239"/>
      <c r="I304" s="239"/>
      <c r="J304" s="239"/>
      <c r="K304" s="133"/>
    </row>
    <row r="305" spans="1:11" ht="12.75">
      <c r="A305" s="13">
        <f t="shared" si="12"/>
        <v>47</v>
      </c>
      <c r="B305" s="16"/>
      <c r="C305" s="16"/>
      <c r="D305" s="18" t="s">
        <v>48</v>
      </c>
      <c r="E305" s="14" t="s">
        <v>78</v>
      </c>
      <c r="F305" s="133"/>
      <c r="G305" s="135">
        <f t="shared" si="11"/>
        <v>0</v>
      </c>
      <c r="H305" s="239"/>
      <c r="I305" s="239"/>
      <c r="J305" s="239"/>
      <c r="K305" s="239"/>
    </row>
    <row r="306" spans="1:11" ht="12.75">
      <c r="A306" s="13">
        <f t="shared" si="12"/>
        <v>48</v>
      </c>
      <c r="B306" s="16"/>
      <c r="C306" s="16"/>
      <c r="D306" s="15">
        <v>30</v>
      </c>
      <c r="E306" s="14" t="s">
        <v>77</v>
      </c>
      <c r="F306" s="133"/>
      <c r="G306" s="135">
        <f t="shared" si="11"/>
        <v>0</v>
      </c>
      <c r="H306" s="239"/>
      <c r="I306" s="239"/>
      <c r="J306" s="239"/>
      <c r="K306" s="133"/>
    </row>
    <row r="307" spans="1:11" ht="12.75">
      <c r="A307" s="13">
        <f t="shared" si="12"/>
        <v>49</v>
      </c>
      <c r="B307" s="16"/>
      <c r="C307" s="20" t="s">
        <v>18</v>
      </c>
      <c r="D307" s="21"/>
      <c r="E307" s="9" t="s">
        <v>76</v>
      </c>
      <c r="F307" s="133"/>
      <c r="G307" s="135">
        <f t="shared" si="11"/>
        <v>0</v>
      </c>
      <c r="H307" s="133"/>
      <c r="I307" s="133"/>
      <c r="J307" s="133"/>
      <c r="K307" s="133"/>
    </row>
    <row r="308" spans="1:11" ht="12.75">
      <c r="A308" s="13">
        <f t="shared" si="12"/>
        <v>50</v>
      </c>
      <c r="B308" s="16"/>
      <c r="C308" s="20" t="s">
        <v>28</v>
      </c>
      <c r="D308" s="21"/>
      <c r="E308" s="9" t="s">
        <v>75</v>
      </c>
      <c r="F308" s="134">
        <f>+F309+F310</f>
        <v>0</v>
      </c>
      <c r="G308" s="122">
        <f t="shared" si="11"/>
        <v>0</v>
      </c>
      <c r="H308" s="134">
        <f>+H309+H310</f>
        <v>0</v>
      </c>
      <c r="I308" s="134">
        <f>+I309+I310</f>
        <v>0</v>
      </c>
      <c r="J308" s="134">
        <f>+J309+J310</f>
        <v>0</v>
      </c>
      <c r="K308" s="136">
        <f>+K309+K310</f>
        <v>0</v>
      </c>
    </row>
    <row r="309" spans="1:11" ht="12.75">
      <c r="A309" s="13">
        <f t="shared" si="12"/>
        <v>51</v>
      </c>
      <c r="B309" s="16"/>
      <c r="C309" s="16"/>
      <c r="D309" s="18" t="s">
        <v>12</v>
      </c>
      <c r="E309" s="14" t="s">
        <v>74</v>
      </c>
      <c r="F309" s="133"/>
      <c r="G309" s="135">
        <f t="shared" si="11"/>
        <v>0</v>
      </c>
      <c r="H309" s="133"/>
      <c r="I309" s="133"/>
      <c r="J309" s="133"/>
      <c r="K309" s="133"/>
    </row>
    <row r="310" spans="1:11" ht="12.75">
      <c r="A310" s="13">
        <f t="shared" si="12"/>
        <v>52</v>
      </c>
      <c r="B310" s="16"/>
      <c r="C310" s="16"/>
      <c r="D310" s="18" t="s">
        <v>18</v>
      </c>
      <c r="E310" s="14" t="s">
        <v>73</v>
      </c>
      <c r="F310" s="133"/>
      <c r="G310" s="135">
        <f t="shared" si="11"/>
        <v>0</v>
      </c>
      <c r="H310" s="133"/>
      <c r="I310" s="133"/>
      <c r="J310" s="133"/>
      <c r="K310" s="133"/>
    </row>
    <row r="311" spans="1:11" ht="12.75">
      <c r="A311" s="13">
        <f t="shared" si="12"/>
        <v>53</v>
      </c>
      <c r="B311" s="16"/>
      <c r="C311" s="20" t="s">
        <v>20</v>
      </c>
      <c r="D311" s="15"/>
      <c r="E311" s="9" t="s">
        <v>72</v>
      </c>
      <c r="F311" s="134">
        <f>+F312+F313+F314+F315</f>
        <v>0</v>
      </c>
      <c r="G311" s="122">
        <f t="shared" si="11"/>
        <v>0</v>
      </c>
      <c r="H311" s="134">
        <f>+H312+H313+H314+H315</f>
        <v>0</v>
      </c>
      <c r="I311" s="134">
        <f>+I312+I313+I314+I315</f>
        <v>0</v>
      </c>
      <c r="J311" s="134">
        <f>+J312+J313+J314+J315</f>
        <v>0</v>
      </c>
      <c r="K311" s="136">
        <f>+K312+K313+K314+K315</f>
        <v>0</v>
      </c>
    </row>
    <row r="312" spans="1:11" ht="12.75">
      <c r="A312" s="13">
        <f t="shared" si="12"/>
        <v>54</v>
      </c>
      <c r="B312" s="16"/>
      <c r="C312" s="16"/>
      <c r="D312" s="18" t="s">
        <v>12</v>
      </c>
      <c r="E312" s="14" t="s">
        <v>71</v>
      </c>
      <c r="F312" s="133"/>
      <c r="G312" s="135">
        <f t="shared" si="11"/>
        <v>0</v>
      </c>
      <c r="H312" s="133"/>
      <c r="I312" s="133"/>
      <c r="J312" s="239"/>
      <c r="K312" s="239"/>
    </row>
    <row r="313" spans="1:11" ht="12.75">
      <c r="A313" s="13">
        <f t="shared" si="12"/>
        <v>55</v>
      </c>
      <c r="B313" s="16"/>
      <c r="C313" s="16"/>
      <c r="D313" s="18" t="s">
        <v>18</v>
      </c>
      <c r="E313" s="14" t="s">
        <v>70</v>
      </c>
      <c r="F313" s="133"/>
      <c r="G313" s="135">
        <f t="shared" si="11"/>
        <v>0</v>
      </c>
      <c r="H313" s="133"/>
      <c r="I313" s="133"/>
      <c r="J313" s="239"/>
      <c r="K313" s="239"/>
    </row>
    <row r="314" spans="1:11" ht="12.75">
      <c r="A314" s="13">
        <f t="shared" si="12"/>
        <v>56</v>
      </c>
      <c r="B314" s="16"/>
      <c r="C314" s="16"/>
      <c r="D314" s="18" t="s">
        <v>28</v>
      </c>
      <c r="E314" s="14" t="s">
        <v>69</v>
      </c>
      <c r="F314" s="133"/>
      <c r="G314" s="135">
        <f t="shared" si="11"/>
        <v>0</v>
      </c>
      <c r="H314" s="133"/>
      <c r="I314" s="133"/>
      <c r="J314" s="239"/>
      <c r="K314" s="239"/>
    </row>
    <row r="315" spans="1:11" ht="12.75">
      <c r="A315" s="13">
        <f t="shared" si="12"/>
        <v>57</v>
      </c>
      <c r="B315" s="16"/>
      <c r="C315" s="16"/>
      <c r="D315" s="18" t="s">
        <v>20</v>
      </c>
      <c r="E315" s="14" t="s">
        <v>68</v>
      </c>
      <c r="F315" s="133"/>
      <c r="G315" s="135">
        <f t="shared" si="11"/>
        <v>0</v>
      </c>
      <c r="H315" s="133"/>
      <c r="I315" s="133"/>
      <c r="J315" s="133"/>
      <c r="K315" s="133"/>
    </row>
    <row r="316" spans="1:11" ht="12.75">
      <c r="A316" s="13">
        <f t="shared" si="12"/>
        <v>58</v>
      </c>
      <c r="B316" s="16"/>
      <c r="C316" s="20" t="s">
        <v>15</v>
      </c>
      <c r="D316" s="15"/>
      <c r="E316" s="19" t="s">
        <v>67</v>
      </c>
      <c r="F316" s="134">
        <f>+F317+F318+F319</f>
        <v>0</v>
      </c>
      <c r="G316" s="122">
        <f t="shared" si="11"/>
        <v>0</v>
      </c>
      <c r="H316" s="134">
        <f>+H317+H318+H319</f>
        <v>0</v>
      </c>
      <c r="I316" s="134">
        <f>+I317+I318+I319</f>
        <v>0</v>
      </c>
      <c r="J316" s="134">
        <f>+J317+J318+J319</f>
        <v>0</v>
      </c>
      <c r="K316" s="136">
        <f>+K317+K318+K319</f>
        <v>0</v>
      </c>
    </row>
    <row r="317" spans="1:11" ht="12.75">
      <c r="A317" s="13">
        <f t="shared" si="12"/>
        <v>59</v>
      </c>
      <c r="B317" s="16"/>
      <c r="C317" s="16"/>
      <c r="D317" s="18" t="s">
        <v>12</v>
      </c>
      <c r="E317" s="14" t="s">
        <v>66</v>
      </c>
      <c r="F317" s="133"/>
      <c r="G317" s="135">
        <f t="shared" si="11"/>
        <v>0</v>
      </c>
      <c r="H317" s="133"/>
      <c r="I317" s="133"/>
      <c r="J317" s="133"/>
      <c r="K317" s="133"/>
    </row>
    <row r="318" spans="1:11" ht="12.75">
      <c r="A318" s="13">
        <f t="shared" si="12"/>
        <v>60</v>
      </c>
      <c r="B318" s="16"/>
      <c r="C318" s="16"/>
      <c r="D318" s="18" t="s">
        <v>28</v>
      </c>
      <c r="E318" s="14" t="s">
        <v>65</v>
      </c>
      <c r="F318" s="133"/>
      <c r="G318" s="135">
        <f t="shared" si="11"/>
        <v>0</v>
      </c>
      <c r="H318" s="133"/>
      <c r="I318" s="133"/>
      <c r="J318" s="133"/>
      <c r="K318" s="133"/>
    </row>
    <row r="319" spans="1:11" ht="12.75">
      <c r="A319" s="13">
        <f t="shared" si="12"/>
        <v>61</v>
      </c>
      <c r="B319" s="16"/>
      <c r="C319" s="16"/>
      <c r="D319" s="15">
        <v>30</v>
      </c>
      <c r="E319" s="14" t="s">
        <v>64</v>
      </c>
      <c r="F319" s="133"/>
      <c r="G319" s="135">
        <f t="shared" si="11"/>
        <v>0</v>
      </c>
      <c r="H319" s="133"/>
      <c r="I319" s="133"/>
      <c r="J319" s="133"/>
      <c r="K319" s="133"/>
    </row>
    <row r="320" spans="1:11" ht="12.75">
      <c r="A320" s="13">
        <f t="shared" si="12"/>
        <v>62</v>
      </c>
      <c r="B320" s="16"/>
      <c r="C320" s="20" t="s">
        <v>10</v>
      </c>
      <c r="D320" s="15"/>
      <c r="E320" s="9" t="s">
        <v>63</v>
      </c>
      <c r="F320" s="134">
        <f>+F321+F322</f>
        <v>0</v>
      </c>
      <c r="G320" s="122">
        <f t="shared" si="11"/>
        <v>0</v>
      </c>
      <c r="H320" s="134">
        <f>+H321+H322</f>
        <v>0</v>
      </c>
      <c r="I320" s="134">
        <f>+I321+I322</f>
        <v>0</v>
      </c>
      <c r="J320" s="134">
        <f>+J321+J322</f>
        <v>0</v>
      </c>
      <c r="K320" s="136">
        <f>+K321+K322</f>
        <v>0</v>
      </c>
    </row>
    <row r="321" spans="1:11" ht="12.75">
      <c r="A321" s="13">
        <f t="shared" si="12"/>
        <v>63</v>
      </c>
      <c r="B321" s="16"/>
      <c r="C321" s="16"/>
      <c r="D321" s="18" t="s">
        <v>12</v>
      </c>
      <c r="E321" s="29" t="s">
        <v>62</v>
      </c>
      <c r="F321" s="133"/>
      <c r="G321" s="135">
        <f t="shared" si="11"/>
        <v>0</v>
      </c>
      <c r="H321" s="133"/>
      <c r="I321" s="133"/>
      <c r="J321" s="133"/>
      <c r="K321" s="133"/>
    </row>
    <row r="322" spans="1:11" ht="12.75">
      <c r="A322" s="13">
        <f t="shared" si="12"/>
        <v>64</v>
      </c>
      <c r="B322" s="16"/>
      <c r="C322" s="16"/>
      <c r="D322" s="18" t="s">
        <v>18</v>
      </c>
      <c r="E322" s="14" t="s">
        <v>61</v>
      </c>
      <c r="F322" s="133"/>
      <c r="G322" s="135">
        <f t="shared" si="11"/>
        <v>0</v>
      </c>
      <c r="H322" s="133"/>
      <c r="I322" s="133"/>
      <c r="J322" s="133"/>
      <c r="K322" s="133"/>
    </row>
    <row r="323" spans="1:11" ht="12.75">
      <c r="A323" s="13">
        <f t="shared" si="12"/>
        <v>65</v>
      </c>
      <c r="B323" s="16"/>
      <c r="C323" s="20" t="s">
        <v>48</v>
      </c>
      <c r="D323" s="15"/>
      <c r="E323" s="19" t="s">
        <v>60</v>
      </c>
      <c r="F323" s="133"/>
      <c r="G323" s="135">
        <f t="shared" si="11"/>
        <v>0</v>
      </c>
      <c r="H323" s="133"/>
      <c r="I323" s="133"/>
      <c r="J323" s="239"/>
      <c r="K323" s="239"/>
    </row>
    <row r="324" spans="1:11" ht="12.75">
      <c r="A324" s="13">
        <f t="shared" si="12"/>
        <v>66</v>
      </c>
      <c r="B324" s="16"/>
      <c r="C324" s="16">
        <v>10</v>
      </c>
      <c r="D324" s="15"/>
      <c r="E324" s="19" t="s">
        <v>59</v>
      </c>
      <c r="F324" s="133"/>
      <c r="G324" s="135">
        <f aca="true" t="shared" si="13" ref="G324:G360">H324+I324+J324+K324</f>
        <v>0</v>
      </c>
      <c r="H324" s="133"/>
      <c r="I324" s="133"/>
      <c r="J324" s="133"/>
      <c r="K324" s="133"/>
    </row>
    <row r="325" spans="1:11" ht="12.75">
      <c r="A325" s="13">
        <f aca="true" t="shared" si="14" ref="A325:A360">A324+1</f>
        <v>67</v>
      </c>
      <c r="B325" s="16"/>
      <c r="C325" s="16">
        <v>11</v>
      </c>
      <c r="D325" s="15"/>
      <c r="E325" s="19" t="s">
        <v>58</v>
      </c>
      <c r="F325" s="133"/>
      <c r="G325" s="135">
        <f t="shared" si="13"/>
        <v>0</v>
      </c>
      <c r="H325" s="133"/>
      <c r="I325" s="133"/>
      <c r="J325" s="133"/>
      <c r="K325" s="133"/>
    </row>
    <row r="326" spans="1:11" ht="12.75">
      <c r="A326" s="13">
        <f t="shared" si="14"/>
        <v>68</v>
      </c>
      <c r="B326" s="16"/>
      <c r="C326" s="16">
        <v>12</v>
      </c>
      <c r="D326" s="15"/>
      <c r="E326" s="19" t="s">
        <v>57</v>
      </c>
      <c r="F326" s="133"/>
      <c r="G326" s="135">
        <f t="shared" si="13"/>
        <v>0</v>
      </c>
      <c r="H326" s="133"/>
      <c r="I326" s="133"/>
      <c r="J326" s="133"/>
      <c r="K326" s="133"/>
    </row>
    <row r="327" spans="1:11" ht="12.75">
      <c r="A327" s="13">
        <f t="shared" si="14"/>
        <v>69</v>
      </c>
      <c r="B327" s="16"/>
      <c r="C327" s="16">
        <v>13</v>
      </c>
      <c r="D327" s="15"/>
      <c r="E327" s="19" t="s">
        <v>56</v>
      </c>
      <c r="F327" s="133"/>
      <c r="G327" s="135">
        <f t="shared" si="13"/>
        <v>0</v>
      </c>
      <c r="H327" s="133"/>
      <c r="I327" s="133"/>
      <c r="J327" s="133"/>
      <c r="K327" s="133"/>
    </row>
    <row r="328" spans="1:11" ht="12.75">
      <c r="A328" s="13">
        <f t="shared" si="14"/>
        <v>70</v>
      </c>
      <c r="B328" s="16"/>
      <c r="C328" s="16">
        <v>14</v>
      </c>
      <c r="D328" s="15"/>
      <c r="E328" s="19" t="s">
        <v>55</v>
      </c>
      <c r="F328" s="133"/>
      <c r="G328" s="135">
        <f t="shared" si="13"/>
        <v>0</v>
      </c>
      <c r="H328" s="133"/>
      <c r="I328" s="133"/>
      <c r="J328" s="133"/>
      <c r="K328" s="133"/>
    </row>
    <row r="329" spans="1:11" ht="12.75">
      <c r="A329" s="13">
        <f t="shared" si="14"/>
        <v>71</v>
      </c>
      <c r="B329" s="16"/>
      <c r="C329" s="16">
        <v>25</v>
      </c>
      <c r="D329" s="15"/>
      <c r="E329" s="19" t="s">
        <v>54</v>
      </c>
      <c r="F329" s="133"/>
      <c r="G329" s="135">
        <f t="shared" si="13"/>
        <v>0</v>
      </c>
      <c r="H329" s="133"/>
      <c r="I329" s="133"/>
      <c r="J329" s="133"/>
      <c r="K329" s="133"/>
    </row>
    <row r="330" spans="1:11" ht="12.75">
      <c r="A330" s="13">
        <f t="shared" si="14"/>
        <v>72</v>
      </c>
      <c r="B330" s="16"/>
      <c r="C330" s="16">
        <v>27</v>
      </c>
      <c r="D330" s="15"/>
      <c r="E330" s="19" t="s">
        <v>53</v>
      </c>
      <c r="F330" s="133"/>
      <c r="G330" s="135">
        <f t="shared" si="13"/>
        <v>0</v>
      </c>
      <c r="H330" s="133"/>
      <c r="I330" s="133"/>
      <c r="J330" s="133"/>
      <c r="K330" s="133"/>
    </row>
    <row r="331" spans="1:11" ht="12.75">
      <c r="A331" s="13">
        <f t="shared" si="14"/>
        <v>73</v>
      </c>
      <c r="B331" s="16"/>
      <c r="C331" s="16">
        <v>30</v>
      </c>
      <c r="D331" s="15"/>
      <c r="E331" s="19" t="s">
        <v>52</v>
      </c>
      <c r="F331" s="134">
        <f>+F332+F333+F334+F335+F336</f>
        <v>0</v>
      </c>
      <c r="G331" s="122">
        <f t="shared" si="13"/>
        <v>0</v>
      </c>
      <c r="H331" s="134">
        <f>+H332+H333+H334+H335+H336</f>
        <v>0</v>
      </c>
      <c r="I331" s="134">
        <f>+I332+I333+I334+I335+I336</f>
        <v>0</v>
      </c>
      <c r="J331" s="134">
        <f>+J332+J333+J334+J335+J336</f>
        <v>0</v>
      </c>
      <c r="K331" s="136">
        <f>+K332+K333+K334+K335+K336</f>
        <v>0</v>
      </c>
    </row>
    <row r="332" spans="1:11" ht="12.75">
      <c r="A332" s="13">
        <f t="shared" si="14"/>
        <v>74</v>
      </c>
      <c r="B332" s="16"/>
      <c r="C332" s="16"/>
      <c r="D332" s="18" t="s">
        <v>12</v>
      </c>
      <c r="E332" s="14" t="s">
        <v>51</v>
      </c>
      <c r="F332" s="133"/>
      <c r="G332" s="135">
        <f t="shared" si="13"/>
        <v>0</v>
      </c>
      <c r="H332" s="133"/>
      <c r="I332" s="133"/>
      <c r="J332" s="133"/>
      <c r="K332" s="133"/>
    </row>
    <row r="333" spans="1:11" ht="12.75">
      <c r="A333" s="13">
        <f t="shared" si="14"/>
        <v>75</v>
      </c>
      <c r="B333" s="16"/>
      <c r="C333" s="16"/>
      <c r="D333" s="18" t="s">
        <v>28</v>
      </c>
      <c r="E333" s="14" t="s">
        <v>50</v>
      </c>
      <c r="F333" s="133"/>
      <c r="G333" s="135">
        <f t="shared" si="13"/>
        <v>0</v>
      </c>
      <c r="H333" s="133"/>
      <c r="I333" s="133"/>
      <c r="J333" s="133"/>
      <c r="K333" s="133"/>
    </row>
    <row r="334" spans="1:11" ht="12.75">
      <c r="A334" s="13">
        <f t="shared" si="14"/>
        <v>76</v>
      </c>
      <c r="B334" s="16"/>
      <c r="C334" s="16"/>
      <c r="D334" s="18" t="s">
        <v>20</v>
      </c>
      <c r="E334" s="14" t="s">
        <v>49</v>
      </c>
      <c r="F334" s="133"/>
      <c r="G334" s="135">
        <f t="shared" si="13"/>
        <v>0</v>
      </c>
      <c r="H334" s="133"/>
      <c r="I334" s="133"/>
      <c r="J334" s="133"/>
      <c r="K334" s="133"/>
    </row>
    <row r="335" spans="1:11" ht="12.75">
      <c r="A335" s="13">
        <f t="shared" si="14"/>
        <v>77</v>
      </c>
      <c r="B335" s="16"/>
      <c r="C335" s="16"/>
      <c r="D335" s="18" t="s">
        <v>48</v>
      </c>
      <c r="E335" s="14" t="s">
        <v>47</v>
      </c>
      <c r="F335" s="133"/>
      <c r="G335" s="135">
        <f t="shared" si="13"/>
        <v>0</v>
      </c>
      <c r="H335" s="133"/>
      <c r="I335" s="133"/>
      <c r="J335" s="133"/>
      <c r="K335" s="133"/>
    </row>
    <row r="336" spans="1:11" ht="12.75">
      <c r="A336" s="13">
        <f t="shared" si="14"/>
        <v>78</v>
      </c>
      <c r="B336" s="16"/>
      <c r="C336" s="16"/>
      <c r="D336" s="15">
        <v>30</v>
      </c>
      <c r="E336" s="14" t="s">
        <v>46</v>
      </c>
      <c r="F336" s="133"/>
      <c r="G336" s="135">
        <f t="shared" si="13"/>
        <v>0</v>
      </c>
      <c r="H336" s="133"/>
      <c r="I336" s="133"/>
      <c r="J336" s="133"/>
      <c r="K336" s="133"/>
    </row>
    <row r="337" spans="1:11" ht="12.75">
      <c r="A337" s="13">
        <f t="shared" si="14"/>
        <v>79</v>
      </c>
      <c r="B337" s="27">
        <v>30</v>
      </c>
      <c r="C337" s="27"/>
      <c r="D337" s="185"/>
      <c r="E337" s="28" t="s">
        <v>45</v>
      </c>
      <c r="F337" s="134">
        <f aca="true" t="shared" si="15" ref="F337:K338">+F338</f>
        <v>0</v>
      </c>
      <c r="G337" s="122">
        <f t="shared" si="13"/>
        <v>0</v>
      </c>
      <c r="H337" s="134">
        <f t="shared" si="15"/>
        <v>0</v>
      </c>
      <c r="I337" s="134">
        <f t="shared" si="15"/>
        <v>0</v>
      </c>
      <c r="J337" s="134">
        <f t="shared" si="15"/>
        <v>0</v>
      </c>
      <c r="K337" s="136">
        <f t="shared" si="15"/>
        <v>0</v>
      </c>
    </row>
    <row r="338" spans="1:11" ht="12.75">
      <c r="A338" s="13">
        <f t="shared" si="14"/>
        <v>80</v>
      </c>
      <c r="B338" s="27"/>
      <c r="C338" s="26" t="s">
        <v>28</v>
      </c>
      <c r="D338" s="185"/>
      <c r="E338" s="28" t="s">
        <v>44</v>
      </c>
      <c r="F338" s="134">
        <f t="shared" si="15"/>
        <v>0</v>
      </c>
      <c r="G338" s="122">
        <f t="shared" si="13"/>
        <v>0</v>
      </c>
      <c r="H338" s="134">
        <f t="shared" si="15"/>
        <v>0</v>
      </c>
      <c r="I338" s="134">
        <f t="shared" si="15"/>
        <v>0</v>
      </c>
      <c r="J338" s="134">
        <f t="shared" si="15"/>
        <v>0</v>
      </c>
      <c r="K338" s="136">
        <f t="shared" si="15"/>
        <v>0</v>
      </c>
    </row>
    <row r="339" spans="1:11" ht="12.75">
      <c r="A339" s="13">
        <f t="shared" si="14"/>
        <v>81</v>
      </c>
      <c r="B339" s="27"/>
      <c r="C339" s="26"/>
      <c r="D339" s="25" t="s">
        <v>15</v>
      </c>
      <c r="E339" s="24" t="s">
        <v>43</v>
      </c>
      <c r="F339" s="133"/>
      <c r="G339" s="135">
        <f t="shared" si="13"/>
        <v>0</v>
      </c>
      <c r="H339" s="133"/>
      <c r="I339" s="133"/>
      <c r="J339" s="133"/>
      <c r="K339" s="137"/>
    </row>
    <row r="340" spans="1:11" ht="25.5">
      <c r="A340" s="13">
        <f t="shared" si="14"/>
        <v>82</v>
      </c>
      <c r="B340" s="189" t="s">
        <v>272</v>
      </c>
      <c r="C340" s="26"/>
      <c r="D340" s="25"/>
      <c r="E340" s="190" t="s">
        <v>273</v>
      </c>
      <c r="F340" s="133"/>
      <c r="G340" s="135">
        <f t="shared" si="13"/>
        <v>0</v>
      </c>
      <c r="H340" s="133"/>
      <c r="I340" s="133"/>
      <c r="J340" s="133"/>
      <c r="K340" s="137"/>
    </row>
    <row r="341" spans="1:11" ht="12.75">
      <c r="A341" s="13">
        <f t="shared" si="14"/>
        <v>83</v>
      </c>
      <c r="B341" s="27">
        <v>57</v>
      </c>
      <c r="C341" s="26"/>
      <c r="D341" s="25"/>
      <c r="E341" s="28" t="s">
        <v>289</v>
      </c>
      <c r="F341" s="147">
        <f>F342+F343</f>
        <v>0</v>
      </c>
      <c r="G341" s="135">
        <f t="shared" si="13"/>
        <v>0</v>
      </c>
      <c r="H341" s="147">
        <f>H342+H343</f>
        <v>0</v>
      </c>
      <c r="I341" s="147">
        <f>I342+I343</f>
        <v>0</v>
      </c>
      <c r="J341" s="147">
        <f>J342+J343</f>
        <v>0</v>
      </c>
      <c r="K341" s="147">
        <f>K342+K343</f>
        <v>0</v>
      </c>
    </row>
    <row r="342" spans="1:11" ht="12.75">
      <c r="A342" s="13">
        <f t="shared" si="14"/>
        <v>84</v>
      </c>
      <c r="B342" s="27"/>
      <c r="C342" s="26" t="s">
        <v>12</v>
      </c>
      <c r="D342" s="25"/>
      <c r="E342" s="28" t="s">
        <v>42</v>
      </c>
      <c r="F342" s="147"/>
      <c r="G342" s="135">
        <f t="shared" si="13"/>
        <v>0</v>
      </c>
      <c r="H342" s="147"/>
      <c r="I342" s="147"/>
      <c r="J342" s="147"/>
      <c r="K342" s="147"/>
    </row>
    <row r="343" spans="1:11" ht="12.75">
      <c r="A343" s="13">
        <f t="shared" si="14"/>
        <v>85</v>
      </c>
      <c r="B343" s="27"/>
      <c r="C343" s="26" t="s">
        <v>18</v>
      </c>
      <c r="D343" s="25"/>
      <c r="E343" s="24" t="s">
        <v>41</v>
      </c>
      <c r="F343" s="147">
        <f>F344+F345+F347</f>
        <v>0</v>
      </c>
      <c r="G343" s="135">
        <f t="shared" si="13"/>
        <v>0</v>
      </c>
      <c r="H343" s="147">
        <f>H344+H345+H347</f>
        <v>0</v>
      </c>
      <c r="I343" s="147">
        <f>I344+I345+I347</f>
        <v>0</v>
      </c>
      <c r="J343" s="147">
        <f>J344+J345+J347</f>
        <v>0</v>
      </c>
      <c r="K343" s="147">
        <f>K344+K345+K347</f>
        <v>0</v>
      </c>
    </row>
    <row r="344" spans="1:11" ht="12.75">
      <c r="A344" s="13">
        <f t="shared" si="14"/>
        <v>86</v>
      </c>
      <c r="B344" s="27"/>
      <c r="C344" s="26"/>
      <c r="D344" s="25" t="s">
        <v>12</v>
      </c>
      <c r="E344" s="24" t="s">
        <v>40</v>
      </c>
      <c r="F344" s="133"/>
      <c r="G344" s="135">
        <f t="shared" si="13"/>
        <v>0</v>
      </c>
      <c r="H344" s="133"/>
      <c r="I344" s="133"/>
      <c r="J344" s="133"/>
      <c r="K344" s="137"/>
    </row>
    <row r="345" spans="1:11" ht="12.75">
      <c r="A345" s="13">
        <f t="shared" si="14"/>
        <v>87</v>
      </c>
      <c r="B345" s="27"/>
      <c r="C345" s="26"/>
      <c r="D345" s="25" t="s">
        <v>18</v>
      </c>
      <c r="E345" s="24" t="s">
        <v>39</v>
      </c>
      <c r="F345" s="133"/>
      <c r="G345" s="135">
        <f t="shared" si="13"/>
        <v>0</v>
      </c>
      <c r="H345" s="133"/>
      <c r="I345" s="133"/>
      <c r="J345" s="133"/>
      <c r="K345" s="137"/>
    </row>
    <row r="346" spans="1:11" ht="12.75">
      <c r="A346" s="13">
        <f t="shared" si="14"/>
        <v>88</v>
      </c>
      <c r="B346" s="27"/>
      <c r="C346" s="26"/>
      <c r="D346" s="25" t="s">
        <v>28</v>
      </c>
      <c r="E346" s="24" t="s">
        <v>38</v>
      </c>
      <c r="F346" s="133"/>
      <c r="G346" s="135">
        <f t="shared" si="13"/>
        <v>0</v>
      </c>
      <c r="H346" s="133"/>
      <c r="I346" s="133"/>
      <c r="J346" s="133"/>
      <c r="K346" s="137"/>
    </row>
    <row r="347" spans="1:11" ht="12.75">
      <c r="A347" s="13">
        <f t="shared" si="14"/>
        <v>89</v>
      </c>
      <c r="B347" s="27"/>
      <c r="C347" s="26"/>
      <c r="D347" s="25" t="s">
        <v>20</v>
      </c>
      <c r="E347" s="24" t="s">
        <v>37</v>
      </c>
      <c r="F347" s="133"/>
      <c r="G347" s="135">
        <f t="shared" si="13"/>
        <v>0</v>
      </c>
      <c r="H347" s="133"/>
      <c r="I347" s="133"/>
      <c r="J347" s="133"/>
      <c r="K347" s="137"/>
    </row>
    <row r="348" spans="1:11" ht="12.75">
      <c r="A348" s="13">
        <f t="shared" si="14"/>
        <v>90</v>
      </c>
      <c r="B348" s="16">
        <v>70</v>
      </c>
      <c r="C348" s="16"/>
      <c r="D348" s="15"/>
      <c r="E348" s="19" t="s">
        <v>144</v>
      </c>
      <c r="F348" s="134">
        <f>+F349</f>
        <v>0</v>
      </c>
      <c r="G348" s="122">
        <f t="shared" si="13"/>
        <v>0</v>
      </c>
      <c r="H348" s="134">
        <f>+H349</f>
        <v>0</v>
      </c>
      <c r="I348" s="134">
        <f>+I349</f>
        <v>0</v>
      </c>
      <c r="J348" s="134">
        <f>+J349</f>
        <v>0</v>
      </c>
      <c r="K348" s="136">
        <f>+K349</f>
        <v>0</v>
      </c>
    </row>
    <row r="349" spans="1:11" ht="12.75">
      <c r="A349" s="13">
        <f t="shared" si="14"/>
        <v>91</v>
      </c>
      <c r="B349" s="16">
        <v>71</v>
      </c>
      <c r="C349" s="16"/>
      <c r="D349" s="15"/>
      <c r="E349" s="19" t="s">
        <v>35</v>
      </c>
      <c r="F349" s="134">
        <f>+F350+F355</f>
        <v>0</v>
      </c>
      <c r="G349" s="122">
        <f t="shared" si="13"/>
        <v>0</v>
      </c>
      <c r="H349" s="134">
        <f>+H350+H355</f>
        <v>0</v>
      </c>
      <c r="I349" s="134">
        <f>+I350+I355</f>
        <v>0</v>
      </c>
      <c r="J349" s="134">
        <f>+J350+J355</f>
        <v>0</v>
      </c>
      <c r="K349" s="136">
        <f>+K350+K355</f>
        <v>0</v>
      </c>
    </row>
    <row r="350" spans="1:11" ht="12.75">
      <c r="A350" s="13">
        <f t="shared" si="14"/>
        <v>92</v>
      </c>
      <c r="B350" s="16"/>
      <c r="C350" s="20" t="s">
        <v>12</v>
      </c>
      <c r="D350" s="15"/>
      <c r="E350" s="19" t="s">
        <v>34</v>
      </c>
      <c r="F350" s="134">
        <f>+F351+F352+F353+F354</f>
        <v>0</v>
      </c>
      <c r="G350" s="122">
        <f t="shared" si="13"/>
        <v>0</v>
      </c>
      <c r="H350" s="134">
        <f>+H351+H352+H353+H354</f>
        <v>0</v>
      </c>
      <c r="I350" s="134">
        <f>+I351+I352+I353+I354</f>
        <v>0</v>
      </c>
      <c r="J350" s="134">
        <f>+J351+J352+J353+J354</f>
        <v>0</v>
      </c>
      <c r="K350" s="136">
        <f>+K351+K352+K353+K354</f>
        <v>0</v>
      </c>
    </row>
    <row r="351" spans="1:11" ht="12.75">
      <c r="A351" s="13">
        <f t="shared" si="14"/>
        <v>93</v>
      </c>
      <c r="B351" s="16"/>
      <c r="C351" s="16"/>
      <c r="D351" s="18" t="s">
        <v>12</v>
      </c>
      <c r="E351" s="191" t="s">
        <v>33</v>
      </c>
      <c r="F351" s="133"/>
      <c r="G351" s="135">
        <f t="shared" si="13"/>
        <v>0</v>
      </c>
      <c r="H351" s="133"/>
      <c r="I351" s="133"/>
      <c r="J351" s="133"/>
      <c r="K351" s="133"/>
    </row>
    <row r="352" spans="1:11" ht="12.75">
      <c r="A352" s="13">
        <f t="shared" si="14"/>
        <v>94</v>
      </c>
      <c r="B352" s="16"/>
      <c r="C352" s="16"/>
      <c r="D352" s="18" t="s">
        <v>18</v>
      </c>
      <c r="E352" s="191" t="s">
        <v>29</v>
      </c>
      <c r="F352" s="133"/>
      <c r="G352" s="135">
        <f t="shared" si="13"/>
        <v>0</v>
      </c>
      <c r="H352" s="133"/>
      <c r="I352" s="133"/>
      <c r="J352" s="133"/>
      <c r="K352" s="133"/>
    </row>
    <row r="353" spans="1:11" ht="12.75">
      <c r="A353" s="13">
        <f t="shared" si="14"/>
        <v>95</v>
      </c>
      <c r="B353" s="16"/>
      <c r="C353" s="16"/>
      <c r="D353" s="18" t="s">
        <v>28</v>
      </c>
      <c r="E353" s="191" t="s">
        <v>27</v>
      </c>
      <c r="F353" s="133"/>
      <c r="G353" s="135">
        <f t="shared" si="13"/>
        <v>0</v>
      </c>
      <c r="H353" s="133"/>
      <c r="I353" s="133"/>
      <c r="J353" s="133"/>
      <c r="K353" s="133"/>
    </row>
    <row r="354" spans="1:11" ht="12.75">
      <c r="A354" s="13">
        <f t="shared" si="14"/>
        <v>96</v>
      </c>
      <c r="B354" s="16"/>
      <c r="C354" s="16"/>
      <c r="D354" s="15">
        <v>30</v>
      </c>
      <c r="E354" s="191" t="s">
        <v>32</v>
      </c>
      <c r="F354" s="133"/>
      <c r="G354" s="135">
        <f t="shared" si="13"/>
        <v>0</v>
      </c>
      <c r="H354" s="133"/>
      <c r="I354" s="133"/>
      <c r="J354" s="133"/>
      <c r="K354" s="133"/>
    </row>
    <row r="355" spans="1:11" ht="12.75">
      <c r="A355" s="13">
        <f t="shared" si="14"/>
        <v>97</v>
      </c>
      <c r="B355" s="16"/>
      <c r="C355" s="20" t="s">
        <v>28</v>
      </c>
      <c r="D355" s="15"/>
      <c r="E355" s="191" t="s">
        <v>31</v>
      </c>
      <c r="F355" s="133"/>
      <c r="G355" s="135">
        <f t="shared" si="13"/>
        <v>0</v>
      </c>
      <c r="H355" s="133"/>
      <c r="I355" s="133"/>
      <c r="J355" s="133"/>
      <c r="K355" s="133"/>
    </row>
    <row r="356" spans="1:11" ht="12.75">
      <c r="A356" s="13">
        <f t="shared" si="14"/>
        <v>98</v>
      </c>
      <c r="B356" s="16"/>
      <c r="C356" s="16"/>
      <c r="D356" s="15"/>
      <c r="E356" s="23" t="s">
        <v>30</v>
      </c>
      <c r="F356" s="134">
        <f>F357+F358+F359</f>
        <v>0</v>
      </c>
      <c r="G356" s="122">
        <f t="shared" si="13"/>
        <v>0</v>
      </c>
      <c r="H356" s="134">
        <f>H357+H358+H359</f>
        <v>0</v>
      </c>
      <c r="I356" s="134">
        <f>I357+I358+I359</f>
        <v>0</v>
      </c>
      <c r="J356" s="134">
        <f>J357+J358+J359</f>
        <v>0</v>
      </c>
      <c r="K356" s="134">
        <f>K357+K358+K359</f>
        <v>0</v>
      </c>
    </row>
    <row r="357" spans="1:11" ht="12.75">
      <c r="A357" s="13">
        <f t="shared" si="14"/>
        <v>99</v>
      </c>
      <c r="B357" s="16">
        <v>71</v>
      </c>
      <c r="C357" s="20" t="s">
        <v>12</v>
      </c>
      <c r="D357" s="18" t="s">
        <v>18</v>
      </c>
      <c r="E357" s="14" t="s">
        <v>29</v>
      </c>
      <c r="F357" s="133"/>
      <c r="G357" s="135">
        <f t="shared" si="13"/>
        <v>0</v>
      </c>
      <c r="H357" s="133"/>
      <c r="I357" s="133"/>
      <c r="J357" s="133"/>
      <c r="K357" s="133"/>
    </row>
    <row r="358" spans="1:11" ht="12.75">
      <c r="A358" s="13">
        <f t="shared" si="14"/>
        <v>100</v>
      </c>
      <c r="B358" s="16"/>
      <c r="C358" s="16"/>
      <c r="D358" s="18" t="s">
        <v>28</v>
      </c>
      <c r="E358" s="14" t="s">
        <v>27</v>
      </c>
      <c r="F358" s="133"/>
      <c r="G358" s="135">
        <f t="shared" si="13"/>
        <v>0</v>
      </c>
      <c r="H358" s="133"/>
      <c r="I358" s="133"/>
      <c r="J358" s="133"/>
      <c r="K358" s="133"/>
    </row>
    <row r="359" spans="1:11" ht="12.75">
      <c r="A359" s="13">
        <f t="shared" si="14"/>
        <v>101</v>
      </c>
      <c r="B359" s="16"/>
      <c r="C359" s="16"/>
      <c r="D359" s="15">
        <v>30</v>
      </c>
      <c r="E359" s="22" t="s">
        <v>26</v>
      </c>
      <c r="F359" s="133"/>
      <c r="G359" s="135">
        <f t="shared" si="13"/>
        <v>0</v>
      </c>
      <c r="H359" s="133"/>
      <c r="I359" s="133"/>
      <c r="J359" s="133"/>
      <c r="K359" s="133"/>
    </row>
    <row r="360" spans="1:11" ht="12.75">
      <c r="A360" s="13">
        <f t="shared" si="14"/>
        <v>102</v>
      </c>
      <c r="B360" s="16"/>
      <c r="C360" s="16"/>
      <c r="D360" s="15"/>
      <c r="E360" s="19" t="s">
        <v>133</v>
      </c>
      <c r="F360" s="135">
        <f>F362</f>
        <v>0</v>
      </c>
      <c r="G360" s="122">
        <f t="shared" si="13"/>
        <v>56</v>
      </c>
      <c r="H360" s="135">
        <f>H362</f>
        <v>0</v>
      </c>
      <c r="I360" s="135">
        <f>I362</f>
        <v>0</v>
      </c>
      <c r="J360" s="135">
        <f>J362</f>
        <v>24</v>
      </c>
      <c r="K360" s="135">
        <f>K362</f>
        <v>32</v>
      </c>
    </row>
    <row r="361" spans="1:11" ht="12.75">
      <c r="A361" s="13"/>
      <c r="B361" s="16" t="s">
        <v>24</v>
      </c>
      <c r="C361" s="16" t="s">
        <v>23</v>
      </c>
      <c r="D361" s="21" t="s">
        <v>22</v>
      </c>
      <c r="E361" s="14"/>
      <c r="F361" s="135"/>
      <c r="G361" s="135"/>
      <c r="H361" s="135"/>
      <c r="I361" s="135"/>
      <c r="J361" s="135"/>
      <c r="K361" s="140"/>
    </row>
    <row r="362" spans="1:11" ht="12.75">
      <c r="A362" s="13">
        <f>A360+1</f>
        <v>103</v>
      </c>
      <c r="B362" s="20" t="s">
        <v>143</v>
      </c>
      <c r="C362" s="16"/>
      <c r="D362" s="15"/>
      <c r="E362" s="19" t="s">
        <v>21</v>
      </c>
      <c r="F362" s="134">
        <f>+F363+F366+F367+F370+F371</f>
        <v>0</v>
      </c>
      <c r="G362" s="122">
        <f aca="true" t="shared" si="16" ref="G362:G373">H362+I362+J362+K362</f>
        <v>56</v>
      </c>
      <c r="H362" s="134">
        <f>+H363+H366+H367+H370+H371</f>
        <v>0</v>
      </c>
      <c r="I362" s="134">
        <f>+I363+I366+I367+I370+I371</f>
        <v>0</v>
      </c>
      <c r="J362" s="134">
        <f>+J363+J366+J367+J370+J371</f>
        <v>24</v>
      </c>
      <c r="K362" s="136">
        <f>+K363+K366+K367+K370+K371</f>
        <v>32</v>
      </c>
    </row>
    <row r="363" spans="1:11" ht="12.75">
      <c r="A363" s="13">
        <f aca="true" t="shared" si="17" ref="A363:A373">A362+1</f>
        <v>104</v>
      </c>
      <c r="B363" s="16"/>
      <c r="C363" s="20" t="s">
        <v>20</v>
      </c>
      <c r="D363" s="15"/>
      <c r="E363" s="19" t="s">
        <v>19</v>
      </c>
      <c r="F363" s="134">
        <f>+F364+F365</f>
        <v>0</v>
      </c>
      <c r="G363" s="122">
        <f t="shared" si="16"/>
        <v>0</v>
      </c>
      <c r="H363" s="134">
        <f>+H364+H365</f>
        <v>0</v>
      </c>
      <c r="I363" s="134">
        <f>+I364+I365</f>
        <v>0</v>
      </c>
      <c r="J363" s="134">
        <f>+J364+J365</f>
        <v>0</v>
      </c>
      <c r="K363" s="136">
        <f>+K364+K365</f>
        <v>0</v>
      </c>
    </row>
    <row r="364" spans="1:11" ht="12.75">
      <c r="A364" s="13">
        <f t="shared" si="17"/>
        <v>105</v>
      </c>
      <c r="B364" s="16"/>
      <c r="C364" s="16"/>
      <c r="D364" s="18" t="s">
        <v>18</v>
      </c>
      <c r="E364" s="14" t="s">
        <v>142</v>
      </c>
      <c r="F364" s="133"/>
      <c r="G364" s="135">
        <f t="shared" si="16"/>
        <v>0</v>
      </c>
      <c r="H364" s="133"/>
      <c r="I364" s="133"/>
      <c r="J364" s="133"/>
      <c r="K364" s="137"/>
    </row>
    <row r="365" spans="1:11" ht="12.75">
      <c r="A365" s="13">
        <f t="shared" si="17"/>
        <v>106</v>
      </c>
      <c r="B365" s="16"/>
      <c r="C365" s="16"/>
      <c r="D365" s="15">
        <v>50</v>
      </c>
      <c r="E365" s="14" t="s">
        <v>16</v>
      </c>
      <c r="F365" s="133"/>
      <c r="G365" s="135">
        <f t="shared" si="16"/>
        <v>0</v>
      </c>
      <c r="H365" s="133"/>
      <c r="I365" s="133"/>
      <c r="J365" s="133"/>
      <c r="K365" s="137"/>
    </row>
    <row r="366" spans="1:11" ht="12.75">
      <c r="A366" s="13">
        <f t="shared" si="17"/>
        <v>107</v>
      </c>
      <c r="B366" s="16"/>
      <c r="C366" s="20" t="s">
        <v>15</v>
      </c>
      <c r="D366" s="15"/>
      <c r="E366" s="9" t="s">
        <v>14</v>
      </c>
      <c r="F366" s="122">
        <v>0</v>
      </c>
      <c r="G366" s="122">
        <f t="shared" si="16"/>
        <v>0</v>
      </c>
      <c r="H366" s="122">
        <v>0</v>
      </c>
      <c r="I366" s="122">
        <v>0</v>
      </c>
      <c r="J366" s="122">
        <v>0</v>
      </c>
      <c r="K366" s="144">
        <v>0</v>
      </c>
    </row>
    <row r="367" spans="1:11" ht="12.75">
      <c r="A367" s="13">
        <f t="shared" si="17"/>
        <v>108</v>
      </c>
      <c r="B367" s="16"/>
      <c r="C367" s="20" t="s">
        <v>10</v>
      </c>
      <c r="D367" s="15"/>
      <c r="E367" s="19" t="s">
        <v>141</v>
      </c>
      <c r="F367" s="134">
        <f>+F368+F369</f>
        <v>0</v>
      </c>
      <c r="G367" s="122">
        <f t="shared" si="16"/>
        <v>56</v>
      </c>
      <c r="H367" s="134">
        <f>+H368+H369</f>
        <v>0</v>
      </c>
      <c r="I367" s="134">
        <f>+I368+I369</f>
        <v>0</v>
      </c>
      <c r="J367" s="134">
        <f>+J368+J369</f>
        <v>24</v>
      </c>
      <c r="K367" s="136">
        <f>+K368+K369</f>
        <v>32</v>
      </c>
    </row>
    <row r="368" spans="1:11" ht="12.75">
      <c r="A368" s="13">
        <f t="shared" si="17"/>
        <v>109</v>
      </c>
      <c r="B368" s="16"/>
      <c r="C368" s="16"/>
      <c r="D368" s="18" t="s">
        <v>12</v>
      </c>
      <c r="E368" s="14" t="s">
        <v>11</v>
      </c>
      <c r="F368" s="133"/>
      <c r="G368" s="135">
        <f t="shared" si="16"/>
        <v>56</v>
      </c>
      <c r="H368" s="133"/>
      <c r="I368" s="133"/>
      <c r="J368" s="133">
        <v>24</v>
      </c>
      <c r="K368" s="133">
        <v>32</v>
      </c>
    </row>
    <row r="369" spans="1:11" ht="12.75">
      <c r="A369" s="13">
        <f t="shared" si="17"/>
        <v>110</v>
      </c>
      <c r="B369" s="16"/>
      <c r="C369" s="16"/>
      <c r="D369" s="18" t="s">
        <v>10</v>
      </c>
      <c r="E369" s="14" t="s">
        <v>132</v>
      </c>
      <c r="F369" s="133"/>
      <c r="G369" s="135">
        <f t="shared" si="16"/>
        <v>0</v>
      </c>
      <c r="H369" s="133"/>
      <c r="I369" s="133"/>
      <c r="J369" s="133"/>
      <c r="K369" s="137"/>
    </row>
    <row r="370" spans="1:11" ht="12.75">
      <c r="A370" s="13">
        <f t="shared" si="17"/>
        <v>111</v>
      </c>
      <c r="B370" s="16"/>
      <c r="C370" s="16">
        <v>10</v>
      </c>
      <c r="D370" s="15"/>
      <c r="E370" s="19" t="s">
        <v>140</v>
      </c>
      <c r="F370" s="142"/>
      <c r="G370" s="135">
        <f t="shared" si="16"/>
        <v>0</v>
      </c>
      <c r="H370" s="142"/>
      <c r="I370" s="142"/>
      <c r="J370" s="142"/>
      <c r="K370" s="143"/>
    </row>
    <row r="371" spans="1:11" ht="12.75">
      <c r="A371" s="13">
        <f t="shared" si="17"/>
        <v>112</v>
      </c>
      <c r="B371" s="16"/>
      <c r="C371" s="16">
        <v>50</v>
      </c>
      <c r="D371" s="15"/>
      <c r="E371" s="19" t="s">
        <v>139</v>
      </c>
      <c r="F371" s="134">
        <f>+F372+F373</f>
        <v>0</v>
      </c>
      <c r="G371" s="122">
        <f t="shared" si="16"/>
        <v>0</v>
      </c>
      <c r="H371" s="134">
        <f>+H372+H373</f>
        <v>0</v>
      </c>
      <c r="I371" s="134">
        <f>+I372+I373</f>
        <v>0</v>
      </c>
      <c r="J371" s="134">
        <f>+J372+J373</f>
        <v>0</v>
      </c>
      <c r="K371" s="136">
        <f>+K372+K373</f>
        <v>0</v>
      </c>
    </row>
    <row r="372" spans="1:11" ht="12.75">
      <c r="A372" s="13">
        <f t="shared" si="17"/>
        <v>113</v>
      </c>
      <c r="B372" s="16"/>
      <c r="C372" s="16"/>
      <c r="D372" s="18" t="s">
        <v>12</v>
      </c>
      <c r="E372" s="14" t="s">
        <v>138</v>
      </c>
      <c r="F372" s="133"/>
      <c r="G372" s="135">
        <f t="shared" si="16"/>
        <v>0</v>
      </c>
      <c r="H372" s="133"/>
      <c r="I372" s="133"/>
      <c r="J372" s="133"/>
      <c r="K372" s="137"/>
    </row>
    <row r="373" spans="1:11" ht="12.75">
      <c r="A373" s="13">
        <f t="shared" si="17"/>
        <v>114</v>
      </c>
      <c r="B373" s="16"/>
      <c r="C373" s="16"/>
      <c r="D373" s="15">
        <v>50</v>
      </c>
      <c r="E373" s="14" t="s">
        <v>137</v>
      </c>
      <c r="F373" s="133"/>
      <c r="G373" s="135">
        <f t="shared" si="16"/>
        <v>0</v>
      </c>
      <c r="H373" s="133"/>
      <c r="I373" s="133"/>
      <c r="J373" s="133"/>
      <c r="K373" s="137"/>
    </row>
    <row r="376" spans="2:6" ht="12.75">
      <c r="B376" t="s">
        <v>349</v>
      </c>
      <c r="F376" t="s">
        <v>350</v>
      </c>
    </row>
    <row r="377" spans="2:6" ht="12.75">
      <c r="B377" t="s">
        <v>351</v>
      </c>
      <c r="F377" t="s">
        <v>323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82">
      <selection activeCell="M32" sqref="M32"/>
    </sheetView>
  </sheetViews>
  <sheetFormatPr defaultColWidth="9.140625" defaultRowHeight="12.75"/>
  <cols>
    <col min="5" max="5" width="46.00390625" style="0" customWidth="1"/>
    <col min="7" max="7" width="9.8515625" style="0" customWidth="1"/>
  </cols>
  <sheetData>
    <row r="1" spans="1:10" ht="12.75">
      <c r="A1" s="120" t="s">
        <v>268</v>
      </c>
      <c r="B1" s="5"/>
      <c r="C1" s="5"/>
      <c r="D1" s="4"/>
      <c r="E1" s="4"/>
      <c r="F1" s="4"/>
      <c r="G1" s="4"/>
      <c r="H1" s="4"/>
      <c r="I1" s="4"/>
      <c r="J1" s="4"/>
    </row>
    <row r="2" spans="1:10" ht="12.75">
      <c r="A2" t="s">
        <v>307</v>
      </c>
      <c r="B2" s="5"/>
      <c r="C2" s="5"/>
      <c r="D2" s="4"/>
      <c r="E2" s="4"/>
      <c r="F2" s="4"/>
      <c r="G2" s="5" t="s">
        <v>264</v>
      </c>
      <c r="H2" s="4"/>
      <c r="I2" s="4"/>
      <c r="J2" s="4"/>
    </row>
    <row r="3" spans="1:10" ht="12.75">
      <c r="A3" s="121"/>
      <c r="B3" s="5"/>
      <c r="C3" s="5"/>
      <c r="D3" s="4"/>
      <c r="E3" s="5" t="s">
        <v>345</v>
      </c>
      <c r="F3" s="5"/>
      <c r="G3" s="4"/>
      <c r="H3" s="4"/>
      <c r="I3" s="4"/>
      <c r="J3" s="4"/>
    </row>
    <row r="4" spans="1:10" ht="12.75">
      <c r="A4" s="4"/>
      <c r="B4" s="37" t="s">
        <v>263</v>
      </c>
      <c r="D4" s="57"/>
      <c r="G4" s="4" t="s">
        <v>343</v>
      </c>
      <c r="H4" s="4"/>
      <c r="I4" s="4"/>
      <c r="J4" s="4"/>
    </row>
    <row r="5" spans="1:10" ht="12.75">
      <c r="A5" s="4" t="s">
        <v>261</v>
      </c>
      <c r="B5" s="4"/>
      <c r="D5" s="57"/>
      <c r="E5" s="57"/>
      <c r="F5" s="57"/>
      <c r="G5" s="4" t="s">
        <v>342</v>
      </c>
      <c r="H5" s="4"/>
      <c r="I5" s="4"/>
      <c r="J5" s="4"/>
    </row>
    <row r="6" spans="1:10" ht="12.75">
      <c r="A6" s="4" t="s">
        <v>344</v>
      </c>
      <c r="B6" s="4"/>
      <c r="D6" s="57"/>
      <c r="E6" s="57"/>
      <c r="F6" s="57"/>
      <c r="G6" s="4"/>
      <c r="H6" s="4"/>
      <c r="I6" s="4"/>
      <c r="J6" s="4"/>
    </row>
    <row r="7" spans="1:10" ht="12.75">
      <c r="A7" s="4"/>
      <c r="B7" s="4"/>
      <c r="D7" s="57"/>
      <c r="E7" s="57"/>
      <c r="F7" s="57"/>
      <c r="G7" s="4"/>
      <c r="H7" s="4"/>
      <c r="I7" s="4"/>
      <c r="J7" s="4"/>
    </row>
    <row r="8" spans="1:10" ht="12.75">
      <c r="A8" s="4"/>
      <c r="B8" s="4"/>
      <c r="D8" s="57"/>
      <c r="E8" s="57"/>
      <c r="F8" s="57"/>
      <c r="G8" s="4" t="s">
        <v>346</v>
      </c>
      <c r="H8" s="4"/>
      <c r="I8" s="4"/>
      <c r="J8" s="4"/>
    </row>
    <row r="9" spans="1:10" ht="12.75">
      <c r="A9" s="4" t="s">
        <v>340</v>
      </c>
      <c r="B9" s="4"/>
      <c r="D9" s="57"/>
      <c r="E9" s="57"/>
      <c r="F9" s="57"/>
      <c r="G9" s="117" t="s">
        <v>347</v>
      </c>
      <c r="H9" s="117"/>
      <c r="I9" s="117"/>
      <c r="J9" s="117"/>
    </row>
    <row r="10" spans="1:6" ht="12.75">
      <c r="A10" s="6" t="s">
        <v>341</v>
      </c>
      <c r="B10" s="5"/>
      <c r="C10" s="5"/>
      <c r="D10" s="4"/>
      <c r="E10" s="4"/>
      <c r="F10" s="4"/>
    </row>
    <row r="14" spans="1:11" ht="12.75">
      <c r="A14" s="8"/>
      <c r="B14" s="5"/>
      <c r="C14" s="5"/>
      <c r="D14" s="117"/>
      <c r="E14" s="8" t="s">
        <v>262</v>
      </c>
      <c r="F14" s="8"/>
      <c r="K14" s="117"/>
    </row>
    <row r="15" spans="1:11" ht="12.75">
      <c r="A15" s="37"/>
      <c r="B15" s="55" t="s">
        <v>352</v>
      </c>
      <c r="C15" s="5"/>
      <c r="D15" s="4"/>
      <c r="F15" s="55"/>
      <c r="G15" s="117"/>
      <c r="H15" s="4"/>
      <c r="I15" s="4"/>
      <c r="J15" s="4"/>
      <c r="K15" s="4"/>
    </row>
    <row r="16" spans="1:11" ht="13.5" thickBot="1">
      <c r="A16" s="115"/>
      <c r="B16" s="5"/>
      <c r="C16" s="5"/>
      <c r="D16" s="4"/>
      <c r="E16" s="129"/>
      <c r="F16" s="129"/>
      <c r="G16" s="4"/>
      <c r="H16" s="4"/>
      <c r="I16" s="4"/>
      <c r="J16" s="4"/>
      <c r="K16" s="4" t="s">
        <v>258</v>
      </c>
    </row>
    <row r="17" spans="1:11" ht="51">
      <c r="A17" s="114" t="s">
        <v>259</v>
      </c>
      <c r="B17" s="167" t="s">
        <v>24</v>
      </c>
      <c r="C17" s="167" t="s">
        <v>257</v>
      </c>
      <c r="D17" s="167" t="s">
        <v>22</v>
      </c>
      <c r="E17" s="112" t="s">
        <v>147</v>
      </c>
      <c r="F17" s="113" t="s">
        <v>269</v>
      </c>
      <c r="G17" s="113" t="s">
        <v>256</v>
      </c>
      <c r="H17" s="112" t="s">
        <v>255</v>
      </c>
      <c r="I17" s="112" t="s">
        <v>254</v>
      </c>
      <c r="J17" s="112" t="s">
        <v>253</v>
      </c>
      <c r="K17" s="111" t="s">
        <v>252</v>
      </c>
    </row>
    <row r="18" spans="1:11" ht="12.75">
      <c r="A18" s="110" t="s">
        <v>250</v>
      </c>
      <c r="B18" s="108" t="s">
        <v>249</v>
      </c>
      <c r="C18" s="108" t="s">
        <v>248</v>
      </c>
      <c r="D18" s="108" t="s">
        <v>247</v>
      </c>
      <c r="E18" s="108" t="s">
        <v>246</v>
      </c>
      <c r="F18" s="108"/>
      <c r="G18" s="109">
        <v>1</v>
      </c>
      <c r="H18" s="108">
        <v>2</v>
      </c>
      <c r="I18" s="108">
        <v>3</v>
      </c>
      <c r="J18" s="108">
        <v>4</v>
      </c>
      <c r="K18" s="107">
        <v>5</v>
      </c>
    </row>
    <row r="19" spans="1:11" ht="12.75">
      <c r="A19" s="13">
        <v>1</v>
      </c>
      <c r="B19" s="16"/>
      <c r="C19" s="16"/>
      <c r="D19" s="15"/>
      <c r="E19" s="96" t="s">
        <v>251</v>
      </c>
      <c r="F19" s="134">
        <f>F20+F42+F47</f>
        <v>0</v>
      </c>
      <c r="G19" s="122">
        <f aca="true" t="shared" si="0" ref="G19:G65">H19+I19+J19+K19</f>
        <v>0</v>
      </c>
      <c r="H19" s="134">
        <f>H20+H42+H47</f>
        <v>0</v>
      </c>
      <c r="I19" s="134">
        <f>I20+I42+I47</f>
        <v>0</v>
      </c>
      <c r="J19" s="134">
        <f>J20+J42+J47</f>
        <v>0</v>
      </c>
      <c r="K19" s="134">
        <f>K20+K42+K47</f>
        <v>0</v>
      </c>
    </row>
    <row r="20" spans="1:11" ht="12.75">
      <c r="A20" s="13">
        <f aca="true" t="shared" si="1" ref="A20:A65">A19+1</f>
        <v>2</v>
      </c>
      <c r="B20" s="16"/>
      <c r="C20" s="16"/>
      <c r="D20" s="15"/>
      <c r="E20" s="96" t="s">
        <v>244</v>
      </c>
      <c r="F20" s="134">
        <f>F21</f>
        <v>0</v>
      </c>
      <c r="G20" s="122">
        <f t="shared" si="0"/>
        <v>0</v>
      </c>
      <c r="H20" s="134">
        <f>H21</f>
        <v>0</v>
      </c>
      <c r="I20" s="134">
        <f>I21</f>
        <v>0</v>
      </c>
      <c r="J20" s="134">
        <f>J21</f>
        <v>0</v>
      </c>
      <c r="K20" s="134">
        <f>K21</f>
        <v>0</v>
      </c>
    </row>
    <row r="21" spans="1:11" ht="12.75">
      <c r="A21" s="13">
        <f t="shared" si="1"/>
        <v>3</v>
      </c>
      <c r="B21" s="16"/>
      <c r="C21" s="16"/>
      <c r="D21" s="15"/>
      <c r="E21" s="9" t="s">
        <v>241</v>
      </c>
      <c r="F21" s="134">
        <f>F22+F25</f>
        <v>0</v>
      </c>
      <c r="G21" s="122">
        <f t="shared" si="0"/>
        <v>0</v>
      </c>
      <c r="H21" s="134">
        <f>H22+H25</f>
        <v>0</v>
      </c>
      <c r="I21" s="134">
        <f>I22+I25</f>
        <v>0</v>
      </c>
      <c r="J21" s="134">
        <f>J22+J25</f>
        <v>0</v>
      </c>
      <c r="K21" s="134">
        <f>K22+K25</f>
        <v>0</v>
      </c>
    </row>
    <row r="22" spans="1:11" ht="12.75">
      <c r="A22" s="13">
        <f t="shared" si="1"/>
        <v>4</v>
      </c>
      <c r="B22" s="188" t="s">
        <v>280</v>
      </c>
      <c r="C22" s="16"/>
      <c r="D22" s="15"/>
      <c r="E22" s="9" t="s">
        <v>238</v>
      </c>
      <c r="F22" s="134">
        <f>F23+F24</f>
        <v>0</v>
      </c>
      <c r="G22" s="122">
        <f t="shared" si="0"/>
        <v>0</v>
      </c>
      <c r="H22" s="134">
        <f>H23+H24</f>
        <v>0</v>
      </c>
      <c r="I22" s="134">
        <f>I23+I24</f>
        <v>0</v>
      </c>
      <c r="J22" s="134">
        <f>J23+J24</f>
        <v>0</v>
      </c>
      <c r="K22" s="134">
        <f>K23+K24</f>
        <v>0</v>
      </c>
    </row>
    <row r="23" spans="1:11" ht="12.75">
      <c r="A23" s="13">
        <f t="shared" si="1"/>
        <v>5</v>
      </c>
      <c r="B23" s="16"/>
      <c r="C23" s="58" t="s">
        <v>15</v>
      </c>
      <c r="D23" s="56"/>
      <c r="E23" s="29" t="s">
        <v>236</v>
      </c>
      <c r="F23" s="133"/>
      <c r="G23" s="135">
        <f t="shared" si="0"/>
        <v>0</v>
      </c>
      <c r="H23" s="133"/>
      <c r="I23" s="133"/>
      <c r="J23" s="133"/>
      <c r="K23" s="133"/>
    </row>
    <row r="24" spans="1:11" ht="12.75">
      <c r="A24" s="13">
        <f>A23+1</f>
        <v>6</v>
      </c>
      <c r="B24" s="16"/>
      <c r="C24" s="56">
        <v>50</v>
      </c>
      <c r="D24" s="56"/>
      <c r="E24" s="29" t="s">
        <v>233</v>
      </c>
      <c r="F24" s="133"/>
      <c r="G24" s="135">
        <f t="shared" si="0"/>
        <v>0</v>
      </c>
      <c r="H24" s="133"/>
      <c r="I24" s="133"/>
      <c r="J24" s="133"/>
      <c r="K24" s="133"/>
    </row>
    <row r="25" spans="1:11" ht="12.75">
      <c r="A25" s="13">
        <f t="shared" si="1"/>
        <v>7</v>
      </c>
      <c r="B25" s="16"/>
      <c r="C25" s="16"/>
      <c r="D25" s="15"/>
      <c r="E25" s="9" t="s">
        <v>230</v>
      </c>
      <c r="F25" s="134">
        <f>F26+F38</f>
        <v>0</v>
      </c>
      <c r="G25" s="122">
        <f t="shared" si="0"/>
        <v>0</v>
      </c>
      <c r="H25" s="134">
        <f>H26+H38</f>
        <v>0</v>
      </c>
      <c r="I25" s="134">
        <f>I26+I38</f>
        <v>0</v>
      </c>
      <c r="J25" s="134">
        <f>J26+J38</f>
        <v>0</v>
      </c>
      <c r="K25" s="134">
        <f>K26+K38</f>
        <v>0</v>
      </c>
    </row>
    <row r="26" spans="1:11" ht="12.75">
      <c r="A26" s="13">
        <f t="shared" si="1"/>
        <v>8</v>
      </c>
      <c r="B26" s="188" t="s">
        <v>281</v>
      </c>
      <c r="C26" s="16"/>
      <c r="D26" s="15"/>
      <c r="E26" s="19" t="s">
        <v>228</v>
      </c>
      <c r="F26" s="134">
        <f>F27+F28+F29+F30+F37</f>
        <v>0</v>
      </c>
      <c r="G26" s="122">
        <f t="shared" si="0"/>
        <v>0</v>
      </c>
      <c r="H26" s="134">
        <f>H27+H28+H29+H31+H32+H33+H30+H37</f>
        <v>0</v>
      </c>
      <c r="I26" s="134">
        <f>I27+I28+I29+I31+I32+I33+I30+I37</f>
        <v>0</v>
      </c>
      <c r="J26" s="134">
        <f>J27+J28+J29+J31+J32+J33+J30+J37</f>
        <v>0</v>
      </c>
      <c r="K26" s="134">
        <f>K27+K28+K29+K31+K32+K33+K30+K37</f>
        <v>0</v>
      </c>
    </row>
    <row r="27" spans="1:11" ht="12.75">
      <c r="A27" s="13">
        <f t="shared" si="1"/>
        <v>9</v>
      </c>
      <c r="B27" s="16"/>
      <c r="C27" s="58" t="s">
        <v>80</v>
      </c>
      <c r="D27" s="15"/>
      <c r="E27" s="14" t="s">
        <v>224</v>
      </c>
      <c r="F27" s="133"/>
      <c r="G27" s="135">
        <f t="shared" si="0"/>
        <v>0</v>
      </c>
      <c r="H27" s="133"/>
      <c r="I27" s="133"/>
      <c r="J27" s="133"/>
      <c r="K27" s="133"/>
    </row>
    <row r="28" spans="1:11" ht="25.5">
      <c r="A28" s="13">
        <f t="shared" si="1"/>
        <v>10</v>
      </c>
      <c r="B28" s="16"/>
      <c r="C28" s="56">
        <v>16</v>
      </c>
      <c r="D28" s="15"/>
      <c r="E28" s="22" t="s">
        <v>220</v>
      </c>
      <c r="F28" s="133"/>
      <c r="G28" s="135">
        <f t="shared" si="0"/>
        <v>0</v>
      </c>
      <c r="H28" s="133"/>
      <c r="I28" s="133"/>
      <c r="J28" s="133"/>
      <c r="K28" s="133"/>
    </row>
    <row r="29" spans="1:11" ht="12.75">
      <c r="A29" s="13">
        <f t="shared" si="1"/>
        <v>11</v>
      </c>
      <c r="B29" s="16"/>
      <c r="C29" s="56">
        <v>20</v>
      </c>
      <c r="D29" s="15"/>
      <c r="E29" s="14" t="s">
        <v>217</v>
      </c>
      <c r="F29" s="133"/>
      <c r="G29" s="135">
        <f t="shared" si="0"/>
        <v>0</v>
      </c>
      <c r="H29" s="133"/>
      <c r="I29" s="133"/>
      <c r="J29" s="133"/>
      <c r="K29" s="133"/>
    </row>
    <row r="30" spans="1:11" ht="12.75">
      <c r="A30" s="13">
        <f t="shared" si="1"/>
        <v>12</v>
      </c>
      <c r="B30" s="16"/>
      <c r="C30" s="56">
        <v>21</v>
      </c>
      <c r="D30" s="15"/>
      <c r="E30" s="14" t="s">
        <v>215</v>
      </c>
      <c r="F30" s="133"/>
      <c r="G30" s="135">
        <f t="shared" si="0"/>
        <v>0</v>
      </c>
      <c r="H30" s="133"/>
      <c r="I30" s="133"/>
      <c r="J30" s="133"/>
      <c r="K30" s="133"/>
    </row>
    <row r="31" spans="1:11" ht="25.5">
      <c r="A31" s="13">
        <f t="shared" si="1"/>
        <v>13</v>
      </c>
      <c r="B31" s="16"/>
      <c r="C31" s="56">
        <v>30</v>
      </c>
      <c r="D31" s="15"/>
      <c r="E31" s="22" t="s">
        <v>282</v>
      </c>
      <c r="F31" s="217"/>
      <c r="G31" s="135">
        <f t="shared" si="0"/>
        <v>0</v>
      </c>
      <c r="H31" s="133"/>
      <c r="I31" s="133"/>
      <c r="J31" s="133"/>
      <c r="K31" s="133"/>
    </row>
    <row r="32" spans="1:11" ht="25.5">
      <c r="A32" s="13">
        <f t="shared" si="1"/>
        <v>14</v>
      </c>
      <c r="B32" s="16"/>
      <c r="C32" s="56">
        <v>31</v>
      </c>
      <c r="D32" s="15"/>
      <c r="E32" s="22" t="s">
        <v>283</v>
      </c>
      <c r="F32" s="133"/>
      <c r="G32" s="135">
        <f t="shared" si="0"/>
        <v>0</v>
      </c>
      <c r="H32" s="133"/>
      <c r="I32" s="133"/>
      <c r="J32" s="133"/>
      <c r="K32" s="133"/>
    </row>
    <row r="33" spans="1:11" ht="38.25">
      <c r="A33" s="13">
        <f t="shared" si="1"/>
        <v>15</v>
      </c>
      <c r="B33" s="16"/>
      <c r="C33" s="56">
        <v>32</v>
      </c>
      <c r="D33" s="15"/>
      <c r="E33" s="22" t="s">
        <v>284</v>
      </c>
      <c r="F33" s="133"/>
      <c r="G33" s="135">
        <f t="shared" si="0"/>
        <v>0</v>
      </c>
      <c r="H33" s="147">
        <f>H34+H35+H36</f>
        <v>0</v>
      </c>
      <c r="I33" s="147">
        <f>I34+I35+I36</f>
        <v>0</v>
      </c>
      <c r="J33" s="147">
        <f>J34+J35+J36</f>
        <v>0</v>
      </c>
      <c r="K33" s="147">
        <f>K34+K35+K36</f>
        <v>0</v>
      </c>
    </row>
    <row r="34" spans="1:11" ht="12.75">
      <c r="A34" s="13">
        <f t="shared" si="1"/>
        <v>16</v>
      </c>
      <c r="B34" s="16"/>
      <c r="C34" s="56"/>
      <c r="D34" s="15"/>
      <c r="E34" s="14" t="s">
        <v>285</v>
      </c>
      <c r="F34" s="133"/>
      <c r="G34" s="135">
        <f t="shared" si="0"/>
        <v>0</v>
      </c>
      <c r="H34" s="133"/>
      <c r="I34" s="133"/>
      <c r="J34" s="133"/>
      <c r="K34" s="133"/>
    </row>
    <row r="35" spans="1:11" ht="12.75">
      <c r="A35" s="13">
        <f t="shared" si="1"/>
        <v>17</v>
      </c>
      <c r="B35" s="16"/>
      <c r="C35" s="56"/>
      <c r="D35" s="15"/>
      <c r="E35" s="14" t="s">
        <v>286</v>
      </c>
      <c r="F35" s="133"/>
      <c r="G35" s="135">
        <f t="shared" si="0"/>
        <v>0</v>
      </c>
      <c r="H35" s="133"/>
      <c r="I35" s="133"/>
      <c r="J35" s="133"/>
      <c r="K35" s="133"/>
    </row>
    <row r="36" spans="1:11" ht="12.75">
      <c r="A36" s="13">
        <f t="shared" si="1"/>
        <v>18</v>
      </c>
      <c r="B36" s="16"/>
      <c r="C36" s="56"/>
      <c r="D36" s="15"/>
      <c r="E36" s="14" t="s">
        <v>287</v>
      </c>
      <c r="F36" s="133"/>
      <c r="G36" s="135">
        <f t="shared" si="0"/>
        <v>0</v>
      </c>
      <c r="H36" s="133"/>
      <c r="I36" s="133"/>
      <c r="J36" s="133"/>
      <c r="K36" s="133"/>
    </row>
    <row r="37" spans="1:11" ht="12.75">
      <c r="A37" s="13">
        <f t="shared" si="1"/>
        <v>19</v>
      </c>
      <c r="B37" s="16"/>
      <c r="C37" s="56">
        <v>50</v>
      </c>
      <c r="D37" s="15"/>
      <c r="E37" s="14" t="s">
        <v>213</v>
      </c>
      <c r="F37" s="133"/>
      <c r="G37" s="135">
        <f t="shared" si="0"/>
        <v>0</v>
      </c>
      <c r="H37" s="133"/>
      <c r="I37" s="133"/>
      <c r="J37" s="133"/>
      <c r="K37" s="133"/>
    </row>
    <row r="38" spans="1:11" ht="12.75">
      <c r="A38" s="13">
        <f t="shared" si="1"/>
        <v>20</v>
      </c>
      <c r="B38" s="20" t="s">
        <v>211</v>
      </c>
      <c r="C38" s="16"/>
      <c r="D38" s="15"/>
      <c r="E38" s="19" t="s">
        <v>210</v>
      </c>
      <c r="F38" s="134">
        <f>+F39+F40+F41</f>
        <v>0</v>
      </c>
      <c r="G38" s="122">
        <f t="shared" si="0"/>
        <v>0</v>
      </c>
      <c r="H38" s="134">
        <f>+H39+H40+H41</f>
        <v>0</v>
      </c>
      <c r="I38" s="134">
        <f>+I39+I40+I41</f>
        <v>0</v>
      </c>
      <c r="J38" s="134">
        <f>+J39+J40+J41</f>
        <v>0</v>
      </c>
      <c r="K38" s="136">
        <f>+K39+K40+K41</f>
        <v>0</v>
      </c>
    </row>
    <row r="39" spans="1:11" ht="12.75">
      <c r="A39" s="13">
        <f t="shared" si="1"/>
        <v>21</v>
      </c>
      <c r="B39" s="16"/>
      <c r="C39" s="58" t="s">
        <v>12</v>
      </c>
      <c r="D39" s="15"/>
      <c r="E39" s="14" t="s">
        <v>208</v>
      </c>
      <c r="F39" s="133"/>
      <c r="G39" s="135">
        <f t="shared" si="0"/>
        <v>0</v>
      </c>
      <c r="H39" s="133"/>
      <c r="I39" s="133"/>
      <c r="J39" s="133"/>
      <c r="K39" s="133"/>
    </row>
    <row r="40" spans="1:11" ht="12.75">
      <c r="A40" s="13">
        <f t="shared" si="1"/>
        <v>22</v>
      </c>
      <c r="B40" s="16"/>
      <c r="C40" s="56">
        <v>50</v>
      </c>
      <c r="D40" s="15"/>
      <c r="E40" s="14" t="s">
        <v>203</v>
      </c>
      <c r="F40" s="133"/>
      <c r="G40" s="135">
        <f t="shared" si="0"/>
        <v>0</v>
      </c>
      <c r="H40" s="133"/>
      <c r="I40" s="133"/>
      <c r="J40" s="133"/>
      <c r="K40" s="133"/>
    </row>
    <row r="41" spans="1:11" ht="12.75">
      <c r="A41" s="13">
        <f t="shared" si="1"/>
        <v>23</v>
      </c>
      <c r="B41" s="16"/>
      <c r="C41" s="16"/>
      <c r="D41" s="18" t="s">
        <v>15</v>
      </c>
      <c r="E41" s="14" t="s">
        <v>203</v>
      </c>
      <c r="F41" s="133"/>
      <c r="G41" s="135">
        <f t="shared" si="0"/>
        <v>0</v>
      </c>
      <c r="H41" s="133"/>
      <c r="I41" s="133"/>
      <c r="J41" s="133"/>
      <c r="K41" s="133"/>
    </row>
    <row r="42" spans="1:11" ht="12.75">
      <c r="A42" s="13">
        <f t="shared" si="1"/>
        <v>24</v>
      </c>
      <c r="B42" s="16"/>
      <c r="C42" s="16"/>
      <c r="D42" s="15"/>
      <c r="E42" s="19" t="s">
        <v>202</v>
      </c>
      <c r="F42" s="134">
        <f>+F43</f>
        <v>0</v>
      </c>
      <c r="G42" s="122">
        <f t="shared" si="0"/>
        <v>0</v>
      </c>
      <c r="H42" s="134">
        <f>+H43</f>
        <v>0</v>
      </c>
      <c r="I42" s="134">
        <f>+I43</f>
        <v>0</v>
      </c>
      <c r="J42" s="134">
        <f>+J43</f>
        <v>0</v>
      </c>
      <c r="K42" s="136">
        <f>+K43</f>
        <v>0</v>
      </c>
    </row>
    <row r="43" spans="1:11" ht="12.75">
      <c r="A43" s="13">
        <f t="shared" si="1"/>
        <v>25</v>
      </c>
      <c r="B43" s="16">
        <v>39.1</v>
      </c>
      <c r="C43" s="16"/>
      <c r="D43" s="15"/>
      <c r="E43" s="19" t="s">
        <v>201</v>
      </c>
      <c r="F43" s="134">
        <f>+F44+F45+F46</f>
        <v>0</v>
      </c>
      <c r="G43" s="122">
        <f t="shared" si="0"/>
        <v>0</v>
      </c>
      <c r="H43" s="134">
        <f>+H44+H45+H46</f>
        <v>0</v>
      </c>
      <c r="I43" s="134">
        <f>+I44+I45+I46</f>
        <v>0</v>
      </c>
      <c r="J43" s="134">
        <f>+J44+J45+J46</f>
        <v>0</v>
      </c>
      <c r="K43" s="136">
        <f>+K44+K45+K46</f>
        <v>0</v>
      </c>
    </row>
    <row r="44" spans="1:11" ht="12.75">
      <c r="A44" s="13">
        <f t="shared" si="1"/>
        <v>26</v>
      </c>
      <c r="B44" s="16"/>
      <c r="C44" s="58" t="s">
        <v>12</v>
      </c>
      <c r="D44" s="15"/>
      <c r="E44" s="14" t="s">
        <v>199</v>
      </c>
      <c r="F44" s="133"/>
      <c r="G44" s="135">
        <f t="shared" si="0"/>
        <v>0</v>
      </c>
      <c r="H44" s="133"/>
      <c r="I44" s="133"/>
      <c r="J44" s="133"/>
      <c r="K44" s="133"/>
    </row>
    <row r="45" spans="1:11" ht="12.75">
      <c r="A45" s="13">
        <f t="shared" si="1"/>
        <v>27</v>
      </c>
      <c r="B45" s="16"/>
      <c r="C45" s="58" t="s">
        <v>20</v>
      </c>
      <c r="D45" s="15"/>
      <c r="E45" s="14" t="s">
        <v>198</v>
      </c>
      <c r="F45" s="133"/>
      <c r="G45" s="135">
        <f t="shared" si="0"/>
        <v>0</v>
      </c>
      <c r="H45" s="133"/>
      <c r="I45" s="133"/>
      <c r="J45" s="133"/>
      <c r="K45" s="133"/>
    </row>
    <row r="46" spans="1:11" ht="12.75">
      <c r="A46" s="13">
        <f t="shared" si="1"/>
        <v>28</v>
      </c>
      <c r="B46" s="16"/>
      <c r="C46" s="56">
        <v>50</v>
      </c>
      <c r="D46" s="15"/>
      <c r="E46" s="14" t="s">
        <v>197</v>
      </c>
      <c r="F46" s="133"/>
      <c r="G46" s="135">
        <f t="shared" si="0"/>
        <v>0</v>
      </c>
      <c r="H46" s="133"/>
      <c r="I46" s="133"/>
      <c r="J46" s="133"/>
      <c r="K46" s="133"/>
    </row>
    <row r="47" spans="1:11" ht="12.75">
      <c r="A47" s="13">
        <f t="shared" si="1"/>
        <v>29</v>
      </c>
      <c r="B47" s="16"/>
      <c r="C47" s="16"/>
      <c r="D47" s="15"/>
      <c r="E47" s="19" t="s">
        <v>196</v>
      </c>
      <c r="F47" s="134">
        <f>+F48+F56+F65</f>
        <v>0</v>
      </c>
      <c r="G47" s="122">
        <f t="shared" si="0"/>
        <v>0</v>
      </c>
      <c r="H47" s="134">
        <f>+H48+H56+H65</f>
        <v>0</v>
      </c>
      <c r="I47" s="134">
        <f>+I48+I56+I65</f>
        <v>0</v>
      </c>
      <c r="J47" s="134">
        <f>+J48+J56+J65</f>
        <v>0</v>
      </c>
      <c r="K47" s="134">
        <f>+K48+K56+K65</f>
        <v>0</v>
      </c>
    </row>
    <row r="48" spans="1:11" ht="12.75">
      <c r="A48" s="13">
        <f t="shared" si="1"/>
        <v>30</v>
      </c>
      <c r="B48" s="20" t="s">
        <v>195</v>
      </c>
      <c r="C48" s="16"/>
      <c r="D48" s="15"/>
      <c r="E48" s="19" t="s">
        <v>194</v>
      </c>
      <c r="F48" s="134">
        <f>F49</f>
        <v>0</v>
      </c>
      <c r="G48" s="122">
        <f t="shared" si="0"/>
        <v>0</v>
      </c>
      <c r="H48" s="134">
        <f>H49</f>
        <v>0</v>
      </c>
      <c r="I48" s="134">
        <f>I49</f>
        <v>0</v>
      </c>
      <c r="J48" s="134">
        <f>J49</f>
        <v>0</v>
      </c>
      <c r="K48" s="134">
        <f>K49</f>
        <v>0</v>
      </c>
    </row>
    <row r="49" spans="1:11" ht="12.75">
      <c r="A49" s="13">
        <f t="shared" si="1"/>
        <v>31</v>
      </c>
      <c r="B49" s="16"/>
      <c r="C49" s="56">
        <v>11</v>
      </c>
      <c r="D49" s="15"/>
      <c r="E49" s="14" t="s">
        <v>193</v>
      </c>
      <c r="F49" s="134">
        <f>F50+F51+F52+F53+F54+F55</f>
        <v>0</v>
      </c>
      <c r="G49" s="122">
        <f t="shared" si="0"/>
        <v>0</v>
      </c>
      <c r="H49" s="134">
        <f>H50+H51+H52+H53+H54+H55</f>
        <v>0</v>
      </c>
      <c r="I49" s="134">
        <f>I50+I51+I52+I53+I54+I55</f>
        <v>0</v>
      </c>
      <c r="J49" s="134">
        <f>J50+J51+J52+J53+J54+J55</f>
        <v>0</v>
      </c>
      <c r="K49" s="134">
        <f>K50+K51+K52+K53+K54+K55</f>
        <v>0</v>
      </c>
    </row>
    <row r="50" spans="1:11" ht="12.75">
      <c r="A50" s="13">
        <f t="shared" si="1"/>
        <v>32</v>
      </c>
      <c r="B50" s="16"/>
      <c r="C50" s="16"/>
      <c r="D50" s="15"/>
      <c r="E50" s="14" t="s">
        <v>185</v>
      </c>
      <c r="F50" s="133"/>
      <c r="G50" s="135">
        <f t="shared" si="0"/>
        <v>0</v>
      </c>
      <c r="H50" s="133"/>
      <c r="I50" s="133"/>
      <c r="J50" s="133"/>
      <c r="K50" s="133"/>
    </row>
    <row r="51" spans="1:11" ht="12.75">
      <c r="A51" s="13">
        <f t="shared" si="1"/>
        <v>33</v>
      </c>
      <c r="B51" s="16"/>
      <c r="C51" s="16"/>
      <c r="D51" s="15"/>
      <c r="E51" s="14" t="s">
        <v>192</v>
      </c>
      <c r="F51" s="133"/>
      <c r="G51" s="135">
        <f t="shared" si="0"/>
        <v>0</v>
      </c>
      <c r="H51" s="133"/>
      <c r="I51" s="133"/>
      <c r="J51" s="133"/>
      <c r="K51" s="133"/>
    </row>
    <row r="52" spans="1:11" ht="12.75">
      <c r="A52" s="13">
        <f t="shared" si="1"/>
        <v>34</v>
      </c>
      <c r="B52" s="16"/>
      <c r="C52" s="16"/>
      <c r="D52" s="15"/>
      <c r="E52" s="14" t="s">
        <v>191</v>
      </c>
      <c r="F52" s="133"/>
      <c r="G52" s="135">
        <f t="shared" si="0"/>
        <v>0</v>
      </c>
      <c r="H52" s="133"/>
      <c r="I52" s="133"/>
      <c r="J52" s="133"/>
      <c r="K52" s="133"/>
    </row>
    <row r="53" spans="1:11" ht="12.75">
      <c r="A53" s="13">
        <f t="shared" si="1"/>
        <v>35</v>
      </c>
      <c r="B53" s="16"/>
      <c r="C53" s="16"/>
      <c r="D53" s="15"/>
      <c r="E53" s="14" t="s">
        <v>190</v>
      </c>
      <c r="F53" s="133"/>
      <c r="G53" s="135">
        <f t="shared" si="0"/>
        <v>0</v>
      </c>
      <c r="H53" s="133"/>
      <c r="I53" s="133"/>
      <c r="J53" s="133"/>
      <c r="K53" s="133"/>
    </row>
    <row r="54" spans="1:11" ht="12.75">
      <c r="A54" s="13">
        <f t="shared" si="1"/>
        <v>36</v>
      </c>
      <c r="B54" s="16"/>
      <c r="C54" s="16"/>
      <c r="D54" s="15"/>
      <c r="E54" s="14" t="s">
        <v>189</v>
      </c>
      <c r="F54" s="133"/>
      <c r="G54" s="135">
        <f t="shared" si="0"/>
        <v>0</v>
      </c>
      <c r="H54" s="133"/>
      <c r="I54" s="133"/>
      <c r="J54" s="133"/>
      <c r="K54" s="133"/>
    </row>
    <row r="55" spans="1:11" ht="12.75">
      <c r="A55" s="13">
        <f t="shared" si="1"/>
        <v>37</v>
      </c>
      <c r="B55" s="16"/>
      <c r="C55" s="16"/>
      <c r="D55" s="15"/>
      <c r="E55" s="14" t="s">
        <v>52</v>
      </c>
      <c r="F55" s="133"/>
      <c r="G55" s="135">
        <f t="shared" si="0"/>
        <v>0</v>
      </c>
      <c r="H55" s="133"/>
      <c r="I55" s="133"/>
      <c r="J55" s="133"/>
      <c r="K55" s="137"/>
    </row>
    <row r="56" spans="1:11" ht="12.75">
      <c r="A56" s="13">
        <f t="shared" si="1"/>
        <v>38</v>
      </c>
      <c r="B56" s="53" t="s">
        <v>188</v>
      </c>
      <c r="C56" s="46"/>
      <c r="D56" s="52"/>
      <c r="E56" s="48" t="s">
        <v>187</v>
      </c>
      <c r="F56" s="138">
        <f>F57+F61</f>
        <v>0</v>
      </c>
      <c r="G56" s="122">
        <f t="shared" si="0"/>
        <v>0</v>
      </c>
      <c r="H56" s="138">
        <f>H57+H61</f>
        <v>0</v>
      </c>
      <c r="I56" s="138">
        <f>I57+I61</f>
        <v>0</v>
      </c>
      <c r="J56" s="138">
        <f>J57+J61</f>
        <v>0</v>
      </c>
      <c r="K56" s="138">
        <f>K57+K61</f>
        <v>0</v>
      </c>
    </row>
    <row r="57" spans="1:11" ht="51">
      <c r="A57" s="13">
        <f t="shared" si="1"/>
        <v>39</v>
      </c>
      <c r="B57" s="46"/>
      <c r="C57" s="51">
        <v>9</v>
      </c>
      <c r="D57" s="50"/>
      <c r="E57" s="49" t="s">
        <v>186</v>
      </c>
      <c r="F57" s="138">
        <f>+F58+F59+F60</f>
        <v>0</v>
      </c>
      <c r="G57" s="122">
        <f t="shared" si="0"/>
        <v>0</v>
      </c>
      <c r="H57" s="138">
        <f>+H58+H59+H60</f>
        <v>0</v>
      </c>
      <c r="I57" s="138">
        <f>+I58+I59+I60</f>
        <v>0</v>
      </c>
      <c r="J57" s="138">
        <f>+J58+J59+J60</f>
        <v>0</v>
      </c>
      <c r="K57" s="138">
        <f>+K58+K59+K60</f>
        <v>0</v>
      </c>
    </row>
    <row r="58" spans="1:11" ht="12.75">
      <c r="A58" s="13">
        <f t="shared" si="1"/>
        <v>40</v>
      </c>
      <c r="B58" s="46"/>
      <c r="C58" s="45"/>
      <c r="D58" s="44"/>
      <c r="E58" s="43" t="s">
        <v>182</v>
      </c>
      <c r="F58" s="133"/>
      <c r="G58" s="135">
        <f t="shared" si="0"/>
        <v>0</v>
      </c>
      <c r="H58" s="133"/>
      <c r="I58" s="133"/>
      <c r="J58" s="133"/>
      <c r="K58" s="133"/>
    </row>
    <row r="59" spans="1:11" ht="12.75">
      <c r="A59" s="13">
        <f>A58+1</f>
        <v>41</v>
      </c>
      <c r="B59" s="218"/>
      <c r="C59" s="219"/>
      <c r="D59" s="220"/>
      <c r="E59" s="191" t="s">
        <v>288</v>
      </c>
      <c r="F59" s="133"/>
      <c r="G59" s="147">
        <f t="shared" si="0"/>
        <v>0</v>
      </c>
      <c r="H59" s="133"/>
      <c r="I59" s="133"/>
      <c r="J59" s="133"/>
      <c r="K59" s="133"/>
    </row>
    <row r="60" spans="1:11" ht="12.75">
      <c r="A60" s="13">
        <f t="shared" si="1"/>
        <v>42</v>
      </c>
      <c r="B60" s="46"/>
      <c r="C60" s="45"/>
      <c r="D60" s="44"/>
      <c r="E60" s="43" t="s">
        <v>185</v>
      </c>
      <c r="F60" s="133"/>
      <c r="G60" s="135">
        <f t="shared" si="0"/>
        <v>0</v>
      </c>
      <c r="H60" s="133"/>
      <c r="I60" s="133"/>
      <c r="J60" s="133"/>
      <c r="K60" s="133"/>
    </row>
    <row r="61" spans="1:11" ht="12.75">
      <c r="A61" s="13">
        <f t="shared" si="1"/>
        <v>43</v>
      </c>
      <c r="B61" s="16"/>
      <c r="C61" s="21">
        <v>10</v>
      </c>
      <c r="D61" s="21"/>
      <c r="E61" s="9" t="s">
        <v>184</v>
      </c>
      <c r="F61" s="122">
        <f>F62+F64</f>
        <v>0</v>
      </c>
      <c r="G61" s="122">
        <f t="shared" si="0"/>
        <v>0</v>
      </c>
      <c r="H61" s="122">
        <f>H62+H64+H63</f>
        <v>0</v>
      </c>
      <c r="I61" s="122">
        <f>I62+I64+I63</f>
        <v>0</v>
      </c>
      <c r="J61" s="122">
        <f>J62+J64+J63</f>
        <v>0</v>
      </c>
      <c r="K61" s="122">
        <f>K62+K64+K63</f>
        <v>0</v>
      </c>
    </row>
    <row r="62" spans="1:11" ht="12.75">
      <c r="A62" s="13">
        <f t="shared" si="1"/>
        <v>44</v>
      </c>
      <c r="B62" s="16"/>
      <c r="C62" s="16"/>
      <c r="D62" s="15"/>
      <c r="E62" s="14" t="s">
        <v>182</v>
      </c>
      <c r="F62" s="133"/>
      <c r="G62" s="135">
        <f t="shared" si="0"/>
        <v>0</v>
      </c>
      <c r="H62" s="133"/>
      <c r="I62" s="133"/>
      <c r="J62" s="133"/>
      <c r="K62" s="137"/>
    </row>
    <row r="63" spans="1:11" ht="12.75">
      <c r="A63" s="13">
        <f t="shared" si="1"/>
        <v>45</v>
      </c>
      <c r="B63" s="16"/>
      <c r="C63" s="16"/>
      <c r="D63" s="15"/>
      <c r="E63" s="191" t="s">
        <v>288</v>
      </c>
      <c r="F63" s="133"/>
      <c r="G63" s="135">
        <f t="shared" si="0"/>
        <v>0</v>
      </c>
      <c r="H63" s="133"/>
      <c r="I63" s="133"/>
      <c r="J63" s="133"/>
      <c r="K63" s="137"/>
    </row>
    <row r="64" spans="1:11" ht="12.75">
      <c r="A64" s="13">
        <f t="shared" si="1"/>
        <v>46</v>
      </c>
      <c r="B64" s="16"/>
      <c r="C64" s="16"/>
      <c r="D64" s="15"/>
      <c r="E64" s="14" t="s">
        <v>89</v>
      </c>
      <c r="F64" s="133"/>
      <c r="G64" s="135">
        <f t="shared" si="0"/>
        <v>0</v>
      </c>
      <c r="H64" s="133"/>
      <c r="I64" s="133"/>
      <c r="J64" s="133"/>
      <c r="K64" s="137"/>
    </row>
    <row r="65" spans="1:11" ht="12.75">
      <c r="A65" s="13">
        <f t="shared" si="1"/>
        <v>47</v>
      </c>
      <c r="B65" s="188" t="s">
        <v>270</v>
      </c>
      <c r="C65" s="16"/>
      <c r="D65" s="15"/>
      <c r="E65" s="9" t="s">
        <v>271</v>
      </c>
      <c r="F65" s="133"/>
      <c r="G65" s="135">
        <f t="shared" si="0"/>
        <v>0</v>
      </c>
      <c r="H65" s="133"/>
      <c r="I65" s="133"/>
      <c r="J65" s="133"/>
      <c r="K65" s="137"/>
    </row>
    <row r="66" spans="1:11" ht="12.75">
      <c r="A66" s="13"/>
      <c r="B66" s="16" t="s">
        <v>128</v>
      </c>
      <c r="C66" s="16" t="s">
        <v>127</v>
      </c>
      <c r="D66" s="16" t="s">
        <v>126</v>
      </c>
      <c r="E66" s="19" t="s">
        <v>147</v>
      </c>
      <c r="F66" s="135"/>
      <c r="G66" s="135"/>
      <c r="H66" s="135"/>
      <c r="I66" s="135"/>
      <c r="J66" s="135"/>
      <c r="K66" s="140"/>
    </row>
    <row r="67" spans="1:11" ht="12.75">
      <c r="A67" s="13">
        <f aca="true" t="shared" si="2" ref="A67:A130">A66+1</f>
        <v>1</v>
      </c>
      <c r="B67" s="16"/>
      <c r="C67" s="16"/>
      <c r="D67" s="15"/>
      <c r="E67" s="162" t="s">
        <v>148</v>
      </c>
      <c r="F67" s="134">
        <f>+F69+F157</f>
        <v>0</v>
      </c>
      <c r="G67" s="122">
        <f>H67+I67+J67+K67</f>
        <v>0</v>
      </c>
      <c r="H67" s="134">
        <f>+H69+H157</f>
        <v>0</v>
      </c>
      <c r="I67" s="134">
        <f>+I69+I157</f>
        <v>0</v>
      </c>
      <c r="J67" s="134">
        <f>+J69+J157</f>
        <v>0</v>
      </c>
      <c r="K67" s="136">
        <f>+K69+K157</f>
        <v>0</v>
      </c>
    </row>
    <row r="68" spans="1:11" ht="12.75">
      <c r="A68" s="13"/>
      <c r="B68" s="16" t="s">
        <v>128</v>
      </c>
      <c r="C68" s="16" t="s">
        <v>127</v>
      </c>
      <c r="D68" s="21" t="s">
        <v>126</v>
      </c>
      <c r="E68" s="14" t="s">
        <v>147</v>
      </c>
      <c r="F68" s="135"/>
      <c r="G68" s="135"/>
      <c r="H68" s="135"/>
      <c r="I68" s="135"/>
      <c r="J68" s="135"/>
      <c r="K68" s="140"/>
    </row>
    <row r="69" spans="1:11" ht="12.75">
      <c r="A69" s="13">
        <f>A67+1</f>
        <v>2</v>
      </c>
      <c r="B69" s="16"/>
      <c r="C69" s="16"/>
      <c r="D69" s="15"/>
      <c r="E69" s="9" t="s">
        <v>146</v>
      </c>
      <c r="F69" s="134">
        <f>+F70+F104+F146+F149+F150</f>
        <v>0</v>
      </c>
      <c r="G69" s="122">
        <f aca="true" t="shared" si="3" ref="G69:G132">H69+I69+J69+K69</f>
        <v>0</v>
      </c>
      <c r="H69" s="134">
        <f>+H70+H104+H146+H149+H150</f>
        <v>0</v>
      </c>
      <c r="I69" s="134">
        <f>+I70+I104+I146+I149+I150</f>
        <v>0</v>
      </c>
      <c r="J69" s="134">
        <f>+J70+J104+J146+J149+J150</f>
        <v>0</v>
      </c>
      <c r="K69" s="134">
        <f>+K70+K104+K146+K149+K150</f>
        <v>0</v>
      </c>
    </row>
    <row r="70" spans="1:11" ht="12.75">
      <c r="A70" s="13">
        <f t="shared" si="2"/>
        <v>3</v>
      </c>
      <c r="B70" s="16">
        <v>10</v>
      </c>
      <c r="C70" s="16"/>
      <c r="D70" s="15"/>
      <c r="E70" s="9" t="s">
        <v>124</v>
      </c>
      <c r="F70" s="134">
        <f>+F71+F89+F96</f>
        <v>0</v>
      </c>
      <c r="G70" s="122">
        <f t="shared" si="3"/>
        <v>0</v>
      </c>
      <c r="H70" s="134">
        <f>+H71+H89+H96</f>
        <v>0</v>
      </c>
      <c r="I70" s="134">
        <f>+I71+I89+I96</f>
        <v>0</v>
      </c>
      <c r="J70" s="134">
        <f>+J71+J89+J96</f>
        <v>0</v>
      </c>
      <c r="K70" s="136">
        <f>+K71+K89+K96</f>
        <v>0</v>
      </c>
    </row>
    <row r="71" spans="1:11" ht="12.75">
      <c r="A71" s="13">
        <f t="shared" si="2"/>
        <v>4</v>
      </c>
      <c r="B71" s="16"/>
      <c r="C71" s="20" t="s">
        <v>12</v>
      </c>
      <c r="D71" s="15"/>
      <c r="E71" s="19" t="s">
        <v>123</v>
      </c>
      <c r="F71" s="134">
        <f>+F72+F73+F74+F75+F76+F77+F78+F79+F80+F81+F82+F83+F84+F85+F86+F87+F88</f>
        <v>0</v>
      </c>
      <c r="G71" s="122">
        <f t="shared" si="3"/>
        <v>0</v>
      </c>
      <c r="H71" s="134">
        <f>+H72+H73+H74+H75+H76+H77+H78+H79+H80+H81+H82+H83+H84+H85+H86+H87+H88</f>
        <v>0</v>
      </c>
      <c r="I71" s="134">
        <f>+I72+I73+I74+I75+I76+I77+I78+I79+I80+I81+I82+I83+I84+I85+I86+I87+I88</f>
        <v>0</v>
      </c>
      <c r="J71" s="134">
        <f>+J72+J73+J74+J75+J76+J77+J78+J79+J80+J81+J82+J83+J84+J85+J86+J87+J88</f>
        <v>0</v>
      </c>
      <c r="K71" s="136">
        <f>+K72+K73+K74+K75+K76+K77+K78+K79+K80+K81+K82+K83+K84+K85+K86+K87+K88</f>
        <v>0</v>
      </c>
    </row>
    <row r="72" spans="1:11" ht="12.75">
      <c r="A72" s="13">
        <f t="shared" si="2"/>
        <v>5</v>
      </c>
      <c r="B72" s="16"/>
      <c r="C72" s="16"/>
      <c r="D72" s="18" t="s">
        <v>12</v>
      </c>
      <c r="E72" s="14" t="s">
        <v>122</v>
      </c>
      <c r="F72" s="133"/>
      <c r="G72" s="135">
        <f t="shared" si="3"/>
        <v>0</v>
      </c>
      <c r="H72" s="133"/>
      <c r="I72" s="133"/>
      <c r="J72" s="133"/>
      <c r="K72" s="133"/>
    </row>
    <row r="73" spans="1:11" ht="12.75">
      <c r="A73" s="13">
        <f t="shared" si="2"/>
        <v>6</v>
      </c>
      <c r="B73" s="16"/>
      <c r="C73" s="16"/>
      <c r="D73" s="18" t="s">
        <v>18</v>
      </c>
      <c r="E73" s="14" t="s">
        <v>121</v>
      </c>
      <c r="F73" s="133"/>
      <c r="G73" s="135">
        <f t="shared" si="3"/>
        <v>0</v>
      </c>
      <c r="H73" s="133"/>
      <c r="I73" s="133"/>
      <c r="J73" s="133"/>
      <c r="K73" s="133"/>
    </row>
    <row r="74" spans="1:11" ht="12.75">
      <c r="A74" s="13">
        <f t="shared" si="2"/>
        <v>7</v>
      </c>
      <c r="B74" s="16"/>
      <c r="C74" s="16"/>
      <c r="D74" s="18" t="s">
        <v>28</v>
      </c>
      <c r="E74" s="14" t="s">
        <v>120</v>
      </c>
      <c r="F74" s="133"/>
      <c r="G74" s="135">
        <f t="shared" si="3"/>
        <v>0</v>
      </c>
      <c r="H74" s="133"/>
      <c r="I74" s="133"/>
      <c r="J74" s="133"/>
      <c r="K74" s="133"/>
    </row>
    <row r="75" spans="1:11" ht="12.75">
      <c r="A75" s="13">
        <f t="shared" si="2"/>
        <v>8</v>
      </c>
      <c r="B75" s="16"/>
      <c r="C75" s="16"/>
      <c r="D75" s="18" t="s">
        <v>20</v>
      </c>
      <c r="E75" s="14" t="s">
        <v>119</v>
      </c>
      <c r="F75" s="133"/>
      <c r="G75" s="135">
        <f t="shared" si="3"/>
        <v>0</v>
      </c>
      <c r="H75" s="133"/>
      <c r="I75" s="133"/>
      <c r="J75" s="133"/>
      <c r="K75" s="133"/>
    </row>
    <row r="76" spans="1:11" ht="12.75">
      <c r="A76" s="13">
        <f t="shared" si="2"/>
        <v>9</v>
      </c>
      <c r="B76" s="16"/>
      <c r="C76" s="16"/>
      <c r="D76" s="18" t="s">
        <v>15</v>
      </c>
      <c r="E76" s="14" t="s">
        <v>118</v>
      </c>
      <c r="F76" s="133"/>
      <c r="G76" s="135">
        <f t="shared" si="3"/>
        <v>0</v>
      </c>
      <c r="H76" s="133"/>
      <c r="I76" s="133"/>
      <c r="J76" s="133"/>
      <c r="K76" s="133"/>
    </row>
    <row r="77" spans="1:11" ht="12.75">
      <c r="A77" s="13">
        <f t="shared" si="2"/>
        <v>10</v>
      </c>
      <c r="B77" s="16"/>
      <c r="C77" s="16"/>
      <c r="D77" s="18" t="s">
        <v>10</v>
      </c>
      <c r="E77" s="14" t="s">
        <v>117</v>
      </c>
      <c r="F77" s="133"/>
      <c r="G77" s="135">
        <f t="shared" si="3"/>
        <v>0</v>
      </c>
      <c r="H77" s="133"/>
      <c r="I77" s="133"/>
      <c r="J77" s="133"/>
      <c r="K77" s="133"/>
    </row>
    <row r="78" spans="1:11" ht="12.75">
      <c r="A78" s="13">
        <f t="shared" si="2"/>
        <v>11</v>
      </c>
      <c r="B78" s="16"/>
      <c r="C78" s="16"/>
      <c r="D78" s="18" t="s">
        <v>82</v>
      </c>
      <c r="E78" s="14" t="s">
        <v>116</v>
      </c>
      <c r="F78" s="133"/>
      <c r="G78" s="135">
        <f t="shared" si="3"/>
        <v>0</v>
      </c>
      <c r="H78" s="133"/>
      <c r="I78" s="133"/>
      <c r="J78" s="133"/>
      <c r="K78" s="133"/>
    </row>
    <row r="79" spans="1:11" ht="12.75">
      <c r="A79" s="13">
        <f t="shared" si="2"/>
        <v>12</v>
      </c>
      <c r="B79" s="16"/>
      <c r="C79" s="16"/>
      <c r="D79" s="18" t="s">
        <v>80</v>
      </c>
      <c r="E79" s="14" t="s">
        <v>115</v>
      </c>
      <c r="F79" s="133"/>
      <c r="G79" s="135">
        <f t="shared" si="3"/>
        <v>0</v>
      </c>
      <c r="H79" s="133"/>
      <c r="I79" s="133"/>
      <c r="J79" s="133"/>
      <c r="K79" s="133"/>
    </row>
    <row r="80" spans="1:11" ht="12.75">
      <c r="A80" s="13">
        <f t="shared" si="2"/>
        <v>13</v>
      </c>
      <c r="B80" s="16"/>
      <c r="C80" s="16"/>
      <c r="D80" s="18" t="s">
        <v>48</v>
      </c>
      <c r="E80" s="14" t="s">
        <v>114</v>
      </c>
      <c r="F80" s="133"/>
      <c r="G80" s="135">
        <f t="shared" si="3"/>
        <v>0</v>
      </c>
      <c r="H80" s="133"/>
      <c r="I80" s="133"/>
      <c r="J80" s="133"/>
      <c r="K80" s="133"/>
    </row>
    <row r="81" spans="1:11" ht="12.75">
      <c r="A81" s="13">
        <f t="shared" si="2"/>
        <v>14</v>
      </c>
      <c r="B81" s="16"/>
      <c r="C81" s="16"/>
      <c r="D81" s="15">
        <v>10</v>
      </c>
      <c r="E81" s="14" t="s">
        <v>113</v>
      </c>
      <c r="F81" s="133"/>
      <c r="G81" s="135">
        <f t="shared" si="3"/>
        <v>0</v>
      </c>
      <c r="H81" s="133"/>
      <c r="I81" s="133"/>
      <c r="J81" s="133"/>
      <c r="K81" s="133"/>
    </row>
    <row r="82" spans="1:11" ht="12.75">
      <c r="A82" s="13">
        <f t="shared" si="2"/>
        <v>15</v>
      </c>
      <c r="B82" s="16"/>
      <c r="C82" s="16"/>
      <c r="D82" s="15">
        <v>11</v>
      </c>
      <c r="E82" s="14" t="s">
        <v>112</v>
      </c>
      <c r="F82" s="133"/>
      <c r="G82" s="135">
        <f t="shared" si="3"/>
        <v>0</v>
      </c>
      <c r="H82" s="133"/>
      <c r="I82" s="133"/>
      <c r="J82" s="133"/>
      <c r="K82" s="133"/>
    </row>
    <row r="83" spans="1:11" ht="12.75">
      <c r="A83" s="13">
        <f t="shared" si="2"/>
        <v>16</v>
      </c>
      <c r="B83" s="16"/>
      <c r="C83" s="16"/>
      <c r="D83" s="15">
        <v>12</v>
      </c>
      <c r="E83" s="14" t="s">
        <v>111</v>
      </c>
      <c r="F83" s="133"/>
      <c r="G83" s="135">
        <f t="shared" si="3"/>
        <v>0</v>
      </c>
      <c r="H83" s="133"/>
      <c r="I83" s="133"/>
      <c r="J83" s="133"/>
      <c r="K83" s="133"/>
    </row>
    <row r="84" spans="1:11" ht="12.75">
      <c r="A84" s="13">
        <f t="shared" si="2"/>
        <v>17</v>
      </c>
      <c r="B84" s="16"/>
      <c r="C84" s="16"/>
      <c r="D84" s="15">
        <v>13</v>
      </c>
      <c r="E84" s="14" t="s">
        <v>110</v>
      </c>
      <c r="F84" s="133"/>
      <c r="G84" s="135">
        <f t="shared" si="3"/>
        <v>0</v>
      </c>
      <c r="H84" s="133"/>
      <c r="I84" s="133"/>
      <c r="J84" s="133"/>
      <c r="K84" s="133"/>
    </row>
    <row r="85" spans="1:11" ht="12.75">
      <c r="A85" s="13">
        <f t="shared" si="2"/>
        <v>18</v>
      </c>
      <c r="B85" s="16"/>
      <c r="C85" s="16"/>
      <c r="D85" s="15">
        <v>14</v>
      </c>
      <c r="E85" s="14" t="s">
        <v>109</v>
      </c>
      <c r="F85" s="133"/>
      <c r="G85" s="135">
        <f t="shared" si="3"/>
        <v>0</v>
      </c>
      <c r="H85" s="133"/>
      <c r="I85" s="133"/>
      <c r="J85" s="133"/>
      <c r="K85" s="133"/>
    </row>
    <row r="86" spans="1:11" ht="12.75">
      <c r="A86" s="13">
        <f t="shared" si="2"/>
        <v>19</v>
      </c>
      <c r="B86" s="16"/>
      <c r="C86" s="16"/>
      <c r="D86" s="15">
        <v>15</v>
      </c>
      <c r="E86" s="14" t="s">
        <v>108</v>
      </c>
      <c r="F86" s="133"/>
      <c r="G86" s="135">
        <f t="shared" si="3"/>
        <v>0</v>
      </c>
      <c r="H86" s="133"/>
      <c r="I86" s="133"/>
      <c r="J86" s="133"/>
      <c r="K86" s="133"/>
    </row>
    <row r="87" spans="1:11" ht="12.75">
      <c r="A87" s="13">
        <f t="shared" si="2"/>
        <v>20</v>
      </c>
      <c r="B87" s="16"/>
      <c r="C87" s="16"/>
      <c r="D87" s="15">
        <v>16</v>
      </c>
      <c r="E87" s="14" t="s">
        <v>107</v>
      </c>
      <c r="F87" s="133"/>
      <c r="G87" s="135">
        <f t="shared" si="3"/>
        <v>0</v>
      </c>
      <c r="H87" s="133"/>
      <c r="I87" s="133"/>
      <c r="J87" s="133"/>
      <c r="K87" s="133"/>
    </row>
    <row r="88" spans="1:11" ht="12.75">
      <c r="A88" s="13">
        <f t="shared" si="2"/>
        <v>21</v>
      </c>
      <c r="B88" s="16"/>
      <c r="C88" s="16"/>
      <c r="D88" s="15">
        <v>30</v>
      </c>
      <c r="E88" s="14" t="s">
        <v>106</v>
      </c>
      <c r="F88" s="133"/>
      <c r="G88" s="135">
        <f t="shared" si="3"/>
        <v>0</v>
      </c>
      <c r="H88" s="133"/>
      <c r="I88" s="133"/>
      <c r="J88" s="133"/>
      <c r="K88" s="133"/>
    </row>
    <row r="89" spans="1:11" ht="12.75">
      <c r="A89" s="13">
        <f t="shared" si="2"/>
        <v>22</v>
      </c>
      <c r="B89" s="16"/>
      <c r="C89" s="20" t="s">
        <v>18</v>
      </c>
      <c r="D89" s="15"/>
      <c r="E89" s="19" t="s">
        <v>105</v>
      </c>
      <c r="F89" s="134">
        <f>+F90+F91+F92+F93+F94+F95</f>
        <v>0</v>
      </c>
      <c r="G89" s="122">
        <f t="shared" si="3"/>
        <v>0</v>
      </c>
      <c r="H89" s="134">
        <f>+H90+H91+H92+H93+H94+H95</f>
        <v>0</v>
      </c>
      <c r="I89" s="134">
        <f>+I90+I91+I92+I93+I94+I95</f>
        <v>0</v>
      </c>
      <c r="J89" s="134">
        <f>+J90+J91+J92+J93+J94+J95</f>
        <v>0</v>
      </c>
      <c r="K89" s="136">
        <f>+K90+K91+K92+K93+K94+K95</f>
        <v>0</v>
      </c>
    </row>
    <row r="90" spans="1:11" ht="12.75">
      <c r="A90" s="13">
        <f t="shared" si="2"/>
        <v>23</v>
      </c>
      <c r="B90" s="16"/>
      <c r="C90" s="16"/>
      <c r="D90" s="18" t="s">
        <v>12</v>
      </c>
      <c r="E90" s="14" t="s">
        <v>104</v>
      </c>
      <c r="F90" s="133"/>
      <c r="G90" s="135">
        <f t="shared" si="3"/>
        <v>0</v>
      </c>
      <c r="H90" s="133"/>
      <c r="I90" s="133"/>
      <c r="J90" s="133"/>
      <c r="K90" s="133"/>
    </row>
    <row r="91" spans="1:11" ht="12.75">
      <c r="A91" s="13">
        <f t="shared" si="2"/>
        <v>24</v>
      </c>
      <c r="B91" s="16"/>
      <c r="C91" s="16"/>
      <c r="D91" s="18" t="s">
        <v>18</v>
      </c>
      <c r="E91" s="14" t="s">
        <v>103</v>
      </c>
      <c r="F91" s="133"/>
      <c r="G91" s="135">
        <f t="shared" si="3"/>
        <v>0</v>
      </c>
      <c r="H91" s="133"/>
      <c r="I91" s="133"/>
      <c r="J91" s="133"/>
      <c r="K91" s="137"/>
    </row>
    <row r="92" spans="1:11" ht="12.75">
      <c r="A92" s="13">
        <f t="shared" si="2"/>
        <v>25</v>
      </c>
      <c r="B92" s="16"/>
      <c r="C92" s="16"/>
      <c r="D92" s="18" t="s">
        <v>28</v>
      </c>
      <c r="E92" s="14" t="s">
        <v>102</v>
      </c>
      <c r="F92" s="133"/>
      <c r="G92" s="135">
        <f t="shared" si="3"/>
        <v>0</v>
      </c>
      <c r="H92" s="133"/>
      <c r="I92" s="133"/>
      <c r="J92" s="133"/>
      <c r="K92" s="137"/>
    </row>
    <row r="93" spans="1:11" ht="12.75">
      <c r="A93" s="13">
        <f t="shared" si="2"/>
        <v>26</v>
      </c>
      <c r="B93" s="16"/>
      <c r="C93" s="16"/>
      <c r="D93" s="18" t="s">
        <v>20</v>
      </c>
      <c r="E93" s="14" t="s">
        <v>101</v>
      </c>
      <c r="F93" s="133"/>
      <c r="G93" s="135">
        <f t="shared" si="3"/>
        <v>0</v>
      </c>
      <c r="H93" s="133"/>
      <c r="I93" s="133"/>
      <c r="J93" s="133"/>
      <c r="K93" s="137"/>
    </row>
    <row r="94" spans="1:11" ht="12.75">
      <c r="A94" s="13">
        <f t="shared" si="2"/>
        <v>27</v>
      </c>
      <c r="B94" s="16"/>
      <c r="C94" s="16"/>
      <c r="D94" s="18" t="s">
        <v>15</v>
      </c>
      <c r="E94" s="14" t="s">
        <v>100</v>
      </c>
      <c r="F94" s="133"/>
      <c r="G94" s="135">
        <f t="shared" si="3"/>
        <v>0</v>
      </c>
      <c r="H94" s="133"/>
      <c r="I94" s="133"/>
      <c r="J94" s="133"/>
      <c r="K94" s="137"/>
    </row>
    <row r="95" spans="1:11" ht="12.75">
      <c r="A95" s="13">
        <f t="shared" si="2"/>
        <v>28</v>
      </c>
      <c r="B95" s="16"/>
      <c r="C95" s="16"/>
      <c r="D95" s="15">
        <v>30</v>
      </c>
      <c r="E95" s="14" t="s">
        <v>99</v>
      </c>
      <c r="F95" s="133"/>
      <c r="G95" s="135">
        <f t="shared" si="3"/>
        <v>0</v>
      </c>
      <c r="H95" s="133"/>
      <c r="I95" s="133"/>
      <c r="J95" s="133"/>
      <c r="K95" s="137"/>
    </row>
    <row r="96" spans="1:11" ht="12.75">
      <c r="A96" s="13">
        <f t="shared" si="2"/>
        <v>29</v>
      </c>
      <c r="B96" s="16"/>
      <c r="C96" s="20" t="s">
        <v>28</v>
      </c>
      <c r="D96" s="15"/>
      <c r="E96" s="19" t="s">
        <v>98</v>
      </c>
      <c r="F96" s="134">
        <f>+F97+F98+F99+F100+F101+F102+F103</f>
        <v>0</v>
      </c>
      <c r="G96" s="122">
        <f t="shared" si="3"/>
        <v>0</v>
      </c>
      <c r="H96" s="134">
        <f>+H97+H98+H99+H100+H101+H102+H103</f>
        <v>0</v>
      </c>
      <c r="I96" s="134">
        <f>+I97+I98+I99+I100+I101+I102+I103</f>
        <v>0</v>
      </c>
      <c r="J96" s="134">
        <f>+J97+J98+J99+J100+J101+J102+J103</f>
        <v>0</v>
      </c>
      <c r="K96" s="136">
        <f>+K97+K98+K99+K100+K101+K102+K103</f>
        <v>0</v>
      </c>
    </row>
    <row r="97" spans="1:11" ht="12.75">
      <c r="A97" s="13">
        <f t="shared" si="2"/>
        <v>30</v>
      </c>
      <c r="B97" s="16"/>
      <c r="C97" s="16"/>
      <c r="D97" s="18" t="s">
        <v>12</v>
      </c>
      <c r="E97" s="14" t="s">
        <v>97</v>
      </c>
      <c r="F97" s="133"/>
      <c r="G97" s="135">
        <f t="shared" si="3"/>
        <v>0</v>
      </c>
      <c r="H97" s="133"/>
      <c r="I97" s="133"/>
      <c r="J97" s="133"/>
      <c r="K97" s="133"/>
    </row>
    <row r="98" spans="1:11" ht="12.75">
      <c r="A98" s="13">
        <f t="shared" si="2"/>
        <v>31</v>
      </c>
      <c r="B98" s="16"/>
      <c r="C98" s="16"/>
      <c r="D98" s="18" t="s">
        <v>18</v>
      </c>
      <c r="E98" s="14" t="s">
        <v>96</v>
      </c>
      <c r="F98" s="133"/>
      <c r="G98" s="135">
        <f t="shared" si="3"/>
        <v>0</v>
      </c>
      <c r="H98" s="133"/>
      <c r="I98" s="133"/>
      <c r="J98" s="133"/>
      <c r="K98" s="133"/>
    </row>
    <row r="99" spans="1:11" ht="12.75">
      <c r="A99" s="13">
        <f t="shared" si="2"/>
        <v>32</v>
      </c>
      <c r="B99" s="16"/>
      <c r="C99" s="16"/>
      <c r="D99" s="18" t="s">
        <v>28</v>
      </c>
      <c r="E99" s="14" t="s">
        <v>95</v>
      </c>
      <c r="F99" s="133"/>
      <c r="G99" s="135">
        <f t="shared" si="3"/>
        <v>0</v>
      </c>
      <c r="H99" s="133"/>
      <c r="I99" s="133"/>
      <c r="J99" s="133"/>
      <c r="K99" s="133"/>
    </row>
    <row r="100" spans="1:11" ht="12.75">
      <c r="A100" s="13">
        <f t="shared" si="2"/>
        <v>33</v>
      </c>
      <c r="B100" s="16"/>
      <c r="C100" s="16"/>
      <c r="D100" s="18" t="s">
        <v>20</v>
      </c>
      <c r="E100" s="14" t="s">
        <v>94</v>
      </c>
      <c r="F100" s="133"/>
      <c r="G100" s="135">
        <f t="shared" si="3"/>
        <v>0</v>
      </c>
      <c r="H100" s="133"/>
      <c r="I100" s="133"/>
      <c r="J100" s="133"/>
      <c r="K100" s="133"/>
    </row>
    <row r="101" spans="1:11" ht="12.75">
      <c r="A101" s="13">
        <f t="shared" si="2"/>
        <v>34</v>
      </c>
      <c r="B101" s="16"/>
      <c r="C101" s="16"/>
      <c r="D101" s="18" t="s">
        <v>15</v>
      </c>
      <c r="E101" s="14" t="s">
        <v>93</v>
      </c>
      <c r="F101" s="133"/>
      <c r="G101" s="135">
        <f t="shared" si="3"/>
        <v>0</v>
      </c>
      <c r="H101" s="133"/>
      <c r="I101" s="133"/>
      <c r="J101" s="133"/>
      <c r="K101" s="133"/>
    </row>
    <row r="102" spans="1:11" ht="12.75">
      <c r="A102" s="13">
        <f t="shared" si="2"/>
        <v>35</v>
      </c>
      <c r="B102" s="16"/>
      <c r="C102" s="16"/>
      <c r="D102" s="18" t="s">
        <v>10</v>
      </c>
      <c r="E102" s="14" t="s">
        <v>92</v>
      </c>
      <c r="F102" s="133"/>
      <c r="G102" s="135">
        <f t="shared" si="3"/>
        <v>0</v>
      </c>
      <c r="H102" s="133"/>
      <c r="I102" s="133"/>
      <c r="J102" s="133"/>
      <c r="K102" s="133"/>
    </row>
    <row r="103" spans="1:11" ht="12.75">
      <c r="A103" s="13">
        <f t="shared" si="2"/>
        <v>36</v>
      </c>
      <c r="B103" s="16"/>
      <c r="C103" s="16"/>
      <c r="D103" s="18" t="s">
        <v>82</v>
      </c>
      <c r="E103" s="14" t="s">
        <v>91</v>
      </c>
      <c r="F103" s="133"/>
      <c r="G103" s="135">
        <f t="shared" si="3"/>
        <v>0</v>
      </c>
      <c r="H103" s="133"/>
      <c r="I103" s="133"/>
      <c r="J103" s="133"/>
      <c r="K103" s="133"/>
    </row>
    <row r="104" spans="1:11" ht="12.75">
      <c r="A104" s="13">
        <f t="shared" si="2"/>
        <v>37</v>
      </c>
      <c r="B104" s="16">
        <v>20</v>
      </c>
      <c r="C104" s="16"/>
      <c r="D104" s="15"/>
      <c r="E104" s="19" t="s">
        <v>145</v>
      </c>
      <c r="F104" s="134">
        <f>+F105+F116+F117+F120+F125+F132+F133+F134+F135+F136+F137+F138+F140+F129</f>
        <v>0</v>
      </c>
      <c r="G104" s="122">
        <f t="shared" si="3"/>
        <v>0</v>
      </c>
      <c r="H104" s="134">
        <f>+H105+H116+H117+H120+H125+H132+H133+H134+H135+H136+H137+H138+H140+H129</f>
        <v>0</v>
      </c>
      <c r="I104" s="134">
        <f>+I105+I116+I117+I120+I125+I132+I133+I134+I135+I136+I137+I138+I140+I129</f>
        <v>0</v>
      </c>
      <c r="J104" s="134">
        <f>+J105+J116+J117+J120+J125+J132+J133+J134+J135+J136+J137+J138+J140+J129</f>
        <v>0</v>
      </c>
      <c r="K104" s="136">
        <f>+K105+K116+K117+K120+K125+K132+K133+K134+K135+K136+K137+K138+K140+K129</f>
        <v>0</v>
      </c>
    </row>
    <row r="105" spans="1:11" ht="12.75">
      <c r="A105" s="13">
        <f t="shared" si="2"/>
        <v>38</v>
      </c>
      <c r="B105" s="16"/>
      <c r="C105" s="20" t="s">
        <v>12</v>
      </c>
      <c r="D105" s="15"/>
      <c r="E105" s="19" t="s">
        <v>89</v>
      </c>
      <c r="F105" s="134">
        <f>+F106+F107+F108+F109+F110+F111+F112+F113+F114+F115</f>
        <v>0</v>
      </c>
      <c r="G105" s="122">
        <f t="shared" si="3"/>
        <v>0</v>
      </c>
      <c r="H105" s="134">
        <f>+H106+H107+H108+H109+H110+H111+H112+H113+H114+H115</f>
        <v>0</v>
      </c>
      <c r="I105" s="134">
        <f>+I106+I107+I108+I109+I110+I111+I112+I113+I114+I115</f>
        <v>0</v>
      </c>
      <c r="J105" s="134">
        <f>+J106+J107+J108+J109+J110+J111+J112+J113+J114+J115</f>
        <v>0</v>
      </c>
      <c r="K105" s="136">
        <f>+K106+K107+K108+K109+K110+K111+K112+K113+K114+K115</f>
        <v>0</v>
      </c>
    </row>
    <row r="106" spans="1:11" ht="12.75">
      <c r="A106" s="13">
        <f t="shared" si="2"/>
        <v>39</v>
      </c>
      <c r="B106" s="16"/>
      <c r="C106" s="16"/>
      <c r="D106" s="18" t="s">
        <v>12</v>
      </c>
      <c r="E106" s="14" t="s">
        <v>88</v>
      </c>
      <c r="F106" s="133"/>
      <c r="G106" s="135">
        <f t="shared" si="3"/>
        <v>0</v>
      </c>
      <c r="H106" s="133"/>
      <c r="I106" s="133"/>
      <c r="J106" s="133"/>
      <c r="K106" s="133"/>
    </row>
    <row r="107" spans="1:11" ht="12.75">
      <c r="A107" s="13">
        <f t="shared" si="2"/>
        <v>40</v>
      </c>
      <c r="B107" s="16"/>
      <c r="C107" s="16"/>
      <c r="D107" s="18" t="s">
        <v>18</v>
      </c>
      <c r="E107" s="14" t="s">
        <v>87</v>
      </c>
      <c r="F107" s="133"/>
      <c r="G107" s="135">
        <f t="shared" si="3"/>
        <v>0</v>
      </c>
      <c r="H107" s="133"/>
      <c r="I107" s="133"/>
      <c r="J107" s="133"/>
      <c r="K107" s="133"/>
    </row>
    <row r="108" spans="1:11" ht="12.75">
      <c r="A108" s="13">
        <f t="shared" si="2"/>
        <v>41</v>
      </c>
      <c r="B108" s="16"/>
      <c r="C108" s="16"/>
      <c r="D108" s="18" t="s">
        <v>28</v>
      </c>
      <c r="E108" s="14" t="s">
        <v>86</v>
      </c>
      <c r="F108" s="133"/>
      <c r="G108" s="135">
        <f t="shared" si="3"/>
        <v>0</v>
      </c>
      <c r="H108" s="133"/>
      <c r="I108" s="133"/>
      <c r="J108" s="133"/>
      <c r="K108" s="133"/>
    </row>
    <row r="109" spans="1:11" ht="12.75">
      <c r="A109" s="13">
        <f t="shared" si="2"/>
        <v>42</v>
      </c>
      <c r="B109" s="16"/>
      <c r="C109" s="16"/>
      <c r="D109" s="18" t="s">
        <v>20</v>
      </c>
      <c r="E109" s="14" t="s">
        <v>85</v>
      </c>
      <c r="F109" s="133"/>
      <c r="G109" s="135">
        <f t="shared" si="3"/>
        <v>0</v>
      </c>
      <c r="H109" s="133"/>
      <c r="I109" s="133"/>
      <c r="J109" s="133"/>
      <c r="K109" s="133"/>
    </row>
    <row r="110" spans="1:11" ht="12.75">
      <c r="A110" s="13">
        <f t="shared" si="2"/>
        <v>43</v>
      </c>
      <c r="B110" s="16"/>
      <c r="C110" s="16"/>
      <c r="D110" s="18" t="s">
        <v>15</v>
      </c>
      <c r="E110" s="14" t="s">
        <v>84</v>
      </c>
      <c r="F110" s="133"/>
      <c r="G110" s="135">
        <f t="shared" si="3"/>
        <v>0</v>
      </c>
      <c r="H110" s="133"/>
      <c r="I110" s="133"/>
      <c r="J110" s="133"/>
      <c r="K110" s="133"/>
    </row>
    <row r="111" spans="1:11" ht="12.75">
      <c r="A111" s="13">
        <f t="shared" si="2"/>
        <v>44</v>
      </c>
      <c r="B111" s="16"/>
      <c r="C111" s="16"/>
      <c r="D111" s="18" t="s">
        <v>10</v>
      </c>
      <c r="E111" s="14" t="s">
        <v>83</v>
      </c>
      <c r="F111" s="133"/>
      <c r="G111" s="135">
        <f t="shared" si="3"/>
        <v>0</v>
      </c>
      <c r="H111" s="133"/>
      <c r="I111" s="133"/>
      <c r="J111" s="133"/>
      <c r="K111" s="133"/>
    </row>
    <row r="112" spans="1:11" ht="12.75">
      <c r="A112" s="13">
        <f t="shared" si="2"/>
        <v>45</v>
      </c>
      <c r="B112" s="16"/>
      <c r="C112" s="16"/>
      <c r="D112" s="18" t="s">
        <v>82</v>
      </c>
      <c r="E112" s="14" t="s">
        <v>81</v>
      </c>
      <c r="F112" s="133"/>
      <c r="G112" s="135">
        <f t="shared" si="3"/>
        <v>0</v>
      </c>
      <c r="H112" s="133"/>
      <c r="I112" s="133"/>
      <c r="J112" s="133"/>
      <c r="K112" s="133"/>
    </row>
    <row r="113" spans="1:11" ht="12.75">
      <c r="A113" s="13">
        <f t="shared" si="2"/>
        <v>46</v>
      </c>
      <c r="B113" s="16"/>
      <c r="C113" s="16"/>
      <c r="D113" s="18" t="s">
        <v>80</v>
      </c>
      <c r="E113" s="14" t="s">
        <v>79</v>
      </c>
      <c r="F113" s="133"/>
      <c r="G113" s="135">
        <f t="shared" si="3"/>
        <v>0</v>
      </c>
      <c r="H113" s="133"/>
      <c r="I113" s="133"/>
      <c r="J113" s="133"/>
      <c r="K113" s="133"/>
    </row>
    <row r="114" spans="1:11" ht="12.75">
      <c r="A114" s="13">
        <f t="shared" si="2"/>
        <v>47</v>
      </c>
      <c r="B114" s="16"/>
      <c r="C114" s="16"/>
      <c r="D114" s="18" t="s">
        <v>48</v>
      </c>
      <c r="E114" s="14" t="s">
        <v>78</v>
      </c>
      <c r="F114" s="133"/>
      <c r="G114" s="135">
        <f t="shared" si="3"/>
        <v>0</v>
      </c>
      <c r="H114" s="133"/>
      <c r="I114" s="133"/>
      <c r="J114" s="239"/>
      <c r="K114" s="239"/>
    </row>
    <row r="115" spans="1:11" ht="12.75">
      <c r="A115" s="13">
        <f t="shared" si="2"/>
        <v>48</v>
      </c>
      <c r="B115" s="16"/>
      <c r="C115" s="16"/>
      <c r="D115" s="15">
        <v>30</v>
      </c>
      <c r="E115" s="14" t="s">
        <v>77</v>
      </c>
      <c r="F115" s="133"/>
      <c r="G115" s="135">
        <f t="shared" si="3"/>
        <v>0</v>
      </c>
      <c r="H115" s="133"/>
      <c r="I115" s="133"/>
      <c r="J115" s="133"/>
      <c r="K115" s="133"/>
    </row>
    <row r="116" spans="1:11" ht="12.75">
      <c r="A116" s="13">
        <f t="shared" si="2"/>
        <v>49</v>
      </c>
      <c r="B116" s="16"/>
      <c r="C116" s="20" t="s">
        <v>18</v>
      </c>
      <c r="D116" s="21"/>
      <c r="E116" s="9" t="s">
        <v>76</v>
      </c>
      <c r="F116" s="133"/>
      <c r="G116" s="135">
        <f t="shared" si="3"/>
        <v>0</v>
      </c>
      <c r="H116" s="133"/>
      <c r="I116" s="133"/>
      <c r="J116" s="133"/>
      <c r="K116" s="133"/>
    </row>
    <row r="117" spans="1:11" ht="12.75">
      <c r="A117" s="13">
        <f t="shared" si="2"/>
        <v>50</v>
      </c>
      <c r="B117" s="16"/>
      <c r="C117" s="20" t="s">
        <v>28</v>
      </c>
      <c r="D117" s="21"/>
      <c r="E117" s="9" t="s">
        <v>75</v>
      </c>
      <c r="F117" s="134">
        <f>+F118+F119</f>
        <v>0</v>
      </c>
      <c r="G117" s="122">
        <f t="shared" si="3"/>
        <v>0</v>
      </c>
      <c r="H117" s="134">
        <f>+H118+H119</f>
        <v>0</v>
      </c>
      <c r="I117" s="134">
        <f>+I118+I119</f>
        <v>0</v>
      </c>
      <c r="J117" s="134">
        <f>+J118+J119</f>
        <v>0</v>
      </c>
      <c r="K117" s="136">
        <f>+K118+K119</f>
        <v>0</v>
      </c>
    </row>
    <row r="118" spans="1:11" ht="12.75">
      <c r="A118" s="13">
        <f t="shared" si="2"/>
        <v>51</v>
      </c>
      <c r="B118" s="16"/>
      <c r="C118" s="16"/>
      <c r="D118" s="18" t="s">
        <v>12</v>
      </c>
      <c r="E118" s="14" t="s">
        <v>74</v>
      </c>
      <c r="F118" s="133"/>
      <c r="G118" s="135">
        <f t="shared" si="3"/>
        <v>0</v>
      </c>
      <c r="H118" s="133"/>
      <c r="I118" s="133"/>
      <c r="J118" s="133"/>
      <c r="K118" s="133"/>
    </row>
    <row r="119" spans="1:11" ht="12.75">
      <c r="A119" s="13">
        <f t="shared" si="2"/>
        <v>52</v>
      </c>
      <c r="B119" s="16"/>
      <c r="C119" s="16"/>
      <c r="D119" s="18" t="s">
        <v>18</v>
      </c>
      <c r="E119" s="14" t="s">
        <v>73</v>
      </c>
      <c r="F119" s="133"/>
      <c r="G119" s="135">
        <f t="shared" si="3"/>
        <v>0</v>
      </c>
      <c r="H119" s="133"/>
      <c r="I119" s="133"/>
      <c r="J119" s="133"/>
      <c r="K119" s="133"/>
    </row>
    <row r="120" spans="1:11" ht="12.75">
      <c r="A120" s="13">
        <f t="shared" si="2"/>
        <v>53</v>
      </c>
      <c r="B120" s="16"/>
      <c r="C120" s="20" t="s">
        <v>20</v>
      </c>
      <c r="D120" s="15"/>
      <c r="E120" s="9" t="s">
        <v>72</v>
      </c>
      <c r="F120" s="134">
        <f>+F121+F122+F123+F124</f>
        <v>0</v>
      </c>
      <c r="G120" s="122">
        <f t="shared" si="3"/>
        <v>0</v>
      </c>
      <c r="H120" s="134">
        <f>+H121+H122+H123+H124</f>
        <v>0</v>
      </c>
      <c r="I120" s="134">
        <f>+I121+I122+I123+I124</f>
        <v>0</v>
      </c>
      <c r="J120" s="134">
        <f>+J121+J122+J123+J124</f>
        <v>0</v>
      </c>
      <c r="K120" s="136">
        <f>+K121+K122+K123+K124</f>
        <v>0</v>
      </c>
    </row>
    <row r="121" spans="1:11" ht="12.75">
      <c r="A121" s="13">
        <f t="shared" si="2"/>
        <v>54</v>
      </c>
      <c r="B121" s="16"/>
      <c r="C121" s="16"/>
      <c r="D121" s="18" t="s">
        <v>12</v>
      </c>
      <c r="E121" s="14" t="s">
        <v>71</v>
      </c>
      <c r="F121" s="133"/>
      <c r="G121" s="135">
        <f t="shared" si="3"/>
        <v>0</v>
      </c>
      <c r="H121" s="133"/>
      <c r="I121" s="133"/>
      <c r="J121" s="239"/>
      <c r="K121" s="239"/>
    </row>
    <row r="122" spans="1:11" ht="12.75">
      <c r="A122" s="13">
        <f t="shared" si="2"/>
        <v>55</v>
      </c>
      <c r="B122" s="16"/>
      <c r="C122" s="16"/>
      <c r="D122" s="18" t="s">
        <v>18</v>
      </c>
      <c r="E122" s="14" t="s">
        <v>70</v>
      </c>
      <c r="F122" s="133"/>
      <c r="G122" s="135">
        <f t="shared" si="3"/>
        <v>0</v>
      </c>
      <c r="H122" s="133"/>
      <c r="I122" s="133"/>
      <c r="J122" s="239"/>
      <c r="K122" s="239"/>
    </row>
    <row r="123" spans="1:11" ht="12.75">
      <c r="A123" s="13">
        <f t="shared" si="2"/>
        <v>56</v>
      </c>
      <c r="B123" s="16"/>
      <c r="C123" s="16"/>
      <c r="D123" s="18" t="s">
        <v>28</v>
      </c>
      <c r="E123" s="14" t="s">
        <v>69</v>
      </c>
      <c r="F123" s="133"/>
      <c r="G123" s="135">
        <f t="shared" si="3"/>
        <v>0</v>
      </c>
      <c r="H123" s="133"/>
      <c r="I123" s="133"/>
      <c r="J123" s="239"/>
      <c r="K123" s="239"/>
    </row>
    <row r="124" spans="1:11" ht="12.75">
      <c r="A124" s="13">
        <f t="shared" si="2"/>
        <v>57</v>
      </c>
      <c r="B124" s="16"/>
      <c r="C124" s="16"/>
      <c r="D124" s="18" t="s">
        <v>20</v>
      </c>
      <c r="E124" s="14" t="s">
        <v>68</v>
      </c>
      <c r="F124" s="133"/>
      <c r="G124" s="135">
        <f t="shared" si="3"/>
        <v>0</v>
      </c>
      <c r="H124" s="133"/>
      <c r="I124" s="133"/>
      <c r="J124" s="133"/>
      <c r="K124" s="133"/>
    </row>
    <row r="125" spans="1:11" ht="12.75">
      <c r="A125" s="13">
        <f t="shared" si="2"/>
        <v>58</v>
      </c>
      <c r="B125" s="16"/>
      <c r="C125" s="20" t="s">
        <v>15</v>
      </c>
      <c r="D125" s="15"/>
      <c r="E125" s="19" t="s">
        <v>67</v>
      </c>
      <c r="F125" s="134">
        <f>+F126+F127+F128</f>
        <v>0</v>
      </c>
      <c r="G125" s="122">
        <f t="shared" si="3"/>
        <v>0</v>
      </c>
      <c r="H125" s="134">
        <f>+H126+H127+H128</f>
        <v>0</v>
      </c>
      <c r="I125" s="134">
        <f>+I126+I127+I128</f>
        <v>0</v>
      </c>
      <c r="J125" s="134">
        <f>+J126+J127+J128</f>
        <v>0</v>
      </c>
      <c r="K125" s="136">
        <f>+K126+K127+K128</f>
        <v>0</v>
      </c>
    </row>
    <row r="126" spans="1:11" ht="12.75">
      <c r="A126" s="13">
        <f t="shared" si="2"/>
        <v>59</v>
      </c>
      <c r="B126" s="16"/>
      <c r="C126" s="16"/>
      <c r="D126" s="18" t="s">
        <v>12</v>
      </c>
      <c r="E126" s="14" t="s">
        <v>66</v>
      </c>
      <c r="F126" s="133"/>
      <c r="G126" s="135">
        <f t="shared" si="3"/>
        <v>0</v>
      </c>
      <c r="H126" s="133"/>
      <c r="I126" s="133"/>
      <c r="J126" s="133"/>
      <c r="K126" s="133"/>
    </row>
    <row r="127" spans="1:11" ht="12.75">
      <c r="A127" s="13">
        <f t="shared" si="2"/>
        <v>60</v>
      </c>
      <c r="B127" s="16"/>
      <c r="C127" s="16"/>
      <c r="D127" s="18" t="s">
        <v>28</v>
      </c>
      <c r="E127" s="14" t="s">
        <v>65</v>
      </c>
      <c r="F127" s="133"/>
      <c r="G127" s="135">
        <f t="shared" si="3"/>
        <v>0</v>
      </c>
      <c r="H127" s="133"/>
      <c r="I127" s="133"/>
      <c r="J127" s="133"/>
      <c r="K127" s="133"/>
    </row>
    <row r="128" spans="1:11" ht="12.75">
      <c r="A128" s="13">
        <f t="shared" si="2"/>
        <v>61</v>
      </c>
      <c r="B128" s="16"/>
      <c r="C128" s="16"/>
      <c r="D128" s="15">
        <v>30</v>
      </c>
      <c r="E128" s="14" t="s">
        <v>64</v>
      </c>
      <c r="F128" s="133"/>
      <c r="G128" s="135">
        <f t="shared" si="3"/>
        <v>0</v>
      </c>
      <c r="H128" s="133"/>
      <c r="I128" s="133"/>
      <c r="J128" s="133"/>
      <c r="K128" s="133"/>
    </row>
    <row r="129" spans="1:11" ht="12.75">
      <c r="A129" s="13">
        <f t="shared" si="2"/>
        <v>62</v>
      </c>
      <c r="B129" s="16"/>
      <c r="C129" s="20" t="s">
        <v>10</v>
      </c>
      <c r="D129" s="15"/>
      <c r="E129" s="9" t="s">
        <v>63</v>
      </c>
      <c r="F129" s="134">
        <f>+F130+F131</f>
        <v>0</v>
      </c>
      <c r="G129" s="122">
        <f t="shared" si="3"/>
        <v>0</v>
      </c>
      <c r="H129" s="134">
        <f>+H130+H131</f>
        <v>0</v>
      </c>
      <c r="I129" s="134">
        <f>+I130+I131</f>
        <v>0</v>
      </c>
      <c r="J129" s="134">
        <f>+J130+J131</f>
        <v>0</v>
      </c>
      <c r="K129" s="136">
        <f>+K130+K131</f>
        <v>0</v>
      </c>
    </row>
    <row r="130" spans="1:11" ht="12.75">
      <c r="A130" s="13">
        <f t="shared" si="2"/>
        <v>63</v>
      </c>
      <c r="B130" s="16"/>
      <c r="C130" s="16"/>
      <c r="D130" s="18" t="s">
        <v>12</v>
      </c>
      <c r="E130" s="29" t="s">
        <v>62</v>
      </c>
      <c r="F130" s="133"/>
      <c r="G130" s="135">
        <f t="shared" si="3"/>
        <v>0</v>
      </c>
      <c r="H130" s="133"/>
      <c r="I130" s="133"/>
      <c r="J130" s="133"/>
      <c r="K130" s="133"/>
    </row>
    <row r="131" spans="1:11" ht="12.75">
      <c r="A131" s="13">
        <f aca="true" t="shared" si="4" ref="A131:A182">A130+1</f>
        <v>64</v>
      </c>
      <c r="B131" s="16"/>
      <c r="C131" s="16"/>
      <c r="D131" s="18" t="s">
        <v>18</v>
      </c>
      <c r="E131" s="14" t="s">
        <v>61</v>
      </c>
      <c r="F131" s="133"/>
      <c r="G131" s="135">
        <f t="shared" si="3"/>
        <v>0</v>
      </c>
      <c r="H131" s="133"/>
      <c r="I131" s="133"/>
      <c r="J131" s="133"/>
      <c r="K131" s="133"/>
    </row>
    <row r="132" spans="1:11" ht="12.75">
      <c r="A132" s="13">
        <f t="shared" si="4"/>
        <v>65</v>
      </c>
      <c r="B132" s="16"/>
      <c r="C132" s="20" t="s">
        <v>48</v>
      </c>
      <c r="D132" s="15"/>
      <c r="E132" s="19" t="s">
        <v>60</v>
      </c>
      <c r="F132" s="133"/>
      <c r="G132" s="135">
        <f t="shared" si="3"/>
        <v>0</v>
      </c>
      <c r="H132" s="133"/>
      <c r="I132" s="133"/>
      <c r="J132" s="239"/>
      <c r="K132" s="239"/>
    </row>
    <row r="133" spans="1:11" ht="12.75">
      <c r="A133" s="13">
        <f t="shared" si="4"/>
        <v>66</v>
      </c>
      <c r="B133" s="16"/>
      <c r="C133" s="16">
        <v>10</v>
      </c>
      <c r="D133" s="15"/>
      <c r="E133" s="19" t="s">
        <v>59</v>
      </c>
      <c r="F133" s="133"/>
      <c r="G133" s="135">
        <f aca="true" t="shared" si="5" ref="G133:G169">H133+I133+J133+K133</f>
        <v>0</v>
      </c>
      <c r="H133" s="133"/>
      <c r="I133" s="133"/>
      <c r="J133" s="133"/>
      <c r="K133" s="133"/>
    </row>
    <row r="134" spans="1:11" ht="12.75">
      <c r="A134" s="13">
        <f t="shared" si="4"/>
        <v>67</v>
      </c>
      <c r="B134" s="16"/>
      <c r="C134" s="16">
        <v>11</v>
      </c>
      <c r="D134" s="15"/>
      <c r="E134" s="19" t="s">
        <v>58</v>
      </c>
      <c r="F134" s="133"/>
      <c r="G134" s="135">
        <f t="shared" si="5"/>
        <v>0</v>
      </c>
      <c r="H134" s="133"/>
      <c r="I134" s="133"/>
      <c r="J134" s="133"/>
      <c r="K134" s="133"/>
    </row>
    <row r="135" spans="1:11" ht="12.75">
      <c r="A135" s="13">
        <f t="shared" si="4"/>
        <v>68</v>
      </c>
      <c r="B135" s="16"/>
      <c r="C135" s="16">
        <v>12</v>
      </c>
      <c r="D135" s="15"/>
      <c r="E135" s="19" t="s">
        <v>57</v>
      </c>
      <c r="F135" s="133"/>
      <c r="G135" s="135">
        <f t="shared" si="5"/>
        <v>0</v>
      </c>
      <c r="H135" s="133"/>
      <c r="I135" s="133"/>
      <c r="J135" s="133"/>
      <c r="K135" s="133"/>
    </row>
    <row r="136" spans="1:11" ht="12.75">
      <c r="A136" s="13">
        <f t="shared" si="4"/>
        <v>69</v>
      </c>
      <c r="B136" s="16"/>
      <c r="C136" s="16">
        <v>13</v>
      </c>
      <c r="D136" s="15"/>
      <c r="E136" s="19" t="s">
        <v>56</v>
      </c>
      <c r="F136" s="133"/>
      <c r="G136" s="135">
        <f t="shared" si="5"/>
        <v>0</v>
      </c>
      <c r="H136" s="133"/>
      <c r="I136" s="133"/>
      <c r="J136" s="133"/>
      <c r="K136" s="133"/>
    </row>
    <row r="137" spans="1:11" ht="12.75">
      <c r="A137" s="13">
        <f t="shared" si="4"/>
        <v>70</v>
      </c>
      <c r="B137" s="16"/>
      <c r="C137" s="16">
        <v>14</v>
      </c>
      <c r="D137" s="15"/>
      <c r="E137" s="19" t="s">
        <v>55</v>
      </c>
      <c r="F137" s="133"/>
      <c r="G137" s="135">
        <f t="shared" si="5"/>
        <v>0</v>
      </c>
      <c r="H137" s="133"/>
      <c r="I137" s="133"/>
      <c r="J137" s="133"/>
      <c r="K137" s="133"/>
    </row>
    <row r="138" spans="1:11" ht="12.75">
      <c r="A138" s="13">
        <f t="shared" si="4"/>
        <v>71</v>
      </c>
      <c r="B138" s="16"/>
      <c r="C138" s="16">
        <v>25</v>
      </c>
      <c r="D138" s="15"/>
      <c r="E138" s="19" t="s">
        <v>54</v>
      </c>
      <c r="F138" s="133"/>
      <c r="G138" s="135">
        <f t="shared" si="5"/>
        <v>0</v>
      </c>
      <c r="H138" s="133"/>
      <c r="I138" s="133"/>
      <c r="J138" s="133"/>
      <c r="K138" s="133"/>
    </row>
    <row r="139" spans="1:11" ht="12.75">
      <c r="A139" s="13">
        <f t="shared" si="4"/>
        <v>72</v>
      </c>
      <c r="B139" s="16"/>
      <c r="C139" s="16">
        <v>27</v>
      </c>
      <c r="D139" s="15"/>
      <c r="E139" s="19" t="s">
        <v>53</v>
      </c>
      <c r="F139" s="133"/>
      <c r="G139" s="135">
        <f t="shared" si="5"/>
        <v>0</v>
      </c>
      <c r="H139" s="133"/>
      <c r="I139" s="133"/>
      <c r="J139" s="133"/>
      <c r="K139" s="133"/>
    </row>
    <row r="140" spans="1:11" ht="12.75">
      <c r="A140" s="13">
        <f t="shared" si="4"/>
        <v>73</v>
      </c>
      <c r="B140" s="16"/>
      <c r="C140" s="16">
        <v>30</v>
      </c>
      <c r="D140" s="15"/>
      <c r="E140" s="19" t="s">
        <v>52</v>
      </c>
      <c r="F140" s="134">
        <f>+F141+F142+F143+F144+F145</f>
        <v>0</v>
      </c>
      <c r="G140" s="122">
        <f t="shared" si="5"/>
        <v>0</v>
      </c>
      <c r="H140" s="134">
        <f>+H141+H142+H143+H144+H145</f>
        <v>0</v>
      </c>
      <c r="I140" s="134">
        <f>+I141+I142+I143+I144+I145</f>
        <v>0</v>
      </c>
      <c r="J140" s="134">
        <f>+J141+J142+J143+J144+J145</f>
        <v>0</v>
      </c>
      <c r="K140" s="136">
        <f>+K141+K142+K143+K144+K145</f>
        <v>0</v>
      </c>
    </row>
    <row r="141" spans="1:11" ht="12.75">
      <c r="A141" s="13">
        <f t="shared" si="4"/>
        <v>74</v>
      </c>
      <c r="B141" s="16"/>
      <c r="C141" s="16"/>
      <c r="D141" s="18" t="s">
        <v>12</v>
      </c>
      <c r="E141" s="14" t="s">
        <v>51</v>
      </c>
      <c r="F141" s="133"/>
      <c r="G141" s="135">
        <f t="shared" si="5"/>
        <v>0</v>
      </c>
      <c r="H141" s="133"/>
      <c r="I141" s="133"/>
      <c r="J141" s="133"/>
      <c r="K141" s="133"/>
    </row>
    <row r="142" spans="1:11" ht="12.75">
      <c r="A142" s="13">
        <f t="shared" si="4"/>
        <v>75</v>
      </c>
      <c r="B142" s="16"/>
      <c r="C142" s="16"/>
      <c r="D142" s="18" t="s">
        <v>28</v>
      </c>
      <c r="E142" s="14" t="s">
        <v>50</v>
      </c>
      <c r="F142" s="133"/>
      <c r="G142" s="135">
        <f t="shared" si="5"/>
        <v>0</v>
      </c>
      <c r="H142" s="133"/>
      <c r="I142" s="133"/>
      <c r="J142" s="133"/>
      <c r="K142" s="133"/>
    </row>
    <row r="143" spans="1:11" ht="12.75">
      <c r="A143" s="13">
        <f t="shared" si="4"/>
        <v>76</v>
      </c>
      <c r="B143" s="16"/>
      <c r="C143" s="16"/>
      <c r="D143" s="18" t="s">
        <v>20</v>
      </c>
      <c r="E143" s="14" t="s">
        <v>49</v>
      </c>
      <c r="F143" s="133"/>
      <c r="G143" s="135">
        <f t="shared" si="5"/>
        <v>0</v>
      </c>
      <c r="H143" s="133"/>
      <c r="I143" s="133"/>
      <c r="J143" s="133"/>
      <c r="K143" s="133"/>
    </row>
    <row r="144" spans="1:11" ht="12.75">
      <c r="A144" s="13">
        <f t="shared" si="4"/>
        <v>77</v>
      </c>
      <c r="B144" s="16"/>
      <c r="C144" s="16"/>
      <c r="D144" s="18" t="s">
        <v>48</v>
      </c>
      <c r="E144" s="14" t="s">
        <v>47</v>
      </c>
      <c r="F144" s="133"/>
      <c r="G144" s="135">
        <f t="shared" si="5"/>
        <v>0</v>
      </c>
      <c r="H144" s="133"/>
      <c r="I144" s="133"/>
      <c r="J144" s="133"/>
      <c r="K144" s="133"/>
    </row>
    <row r="145" spans="1:11" ht="12.75">
      <c r="A145" s="13">
        <f t="shared" si="4"/>
        <v>78</v>
      </c>
      <c r="B145" s="16"/>
      <c r="C145" s="16"/>
      <c r="D145" s="15">
        <v>30</v>
      </c>
      <c r="E145" s="14" t="s">
        <v>46</v>
      </c>
      <c r="F145" s="133"/>
      <c r="G145" s="135">
        <f t="shared" si="5"/>
        <v>0</v>
      </c>
      <c r="H145" s="133"/>
      <c r="I145" s="133"/>
      <c r="J145" s="133"/>
      <c r="K145" s="133"/>
    </row>
    <row r="146" spans="1:11" ht="12.75">
      <c r="A146" s="13">
        <f t="shared" si="4"/>
        <v>79</v>
      </c>
      <c r="B146" s="27">
        <v>30</v>
      </c>
      <c r="C146" s="27"/>
      <c r="D146" s="185"/>
      <c r="E146" s="28" t="s">
        <v>45</v>
      </c>
      <c r="F146" s="134">
        <f aca="true" t="shared" si="6" ref="F146:K147">+F147</f>
        <v>0</v>
      </c>
      <c r="G146" s="122">
        <f t="shared" si="5"/>
        <v>0</v>
      </c>
      <c r="H146" s="134">
        <f t="shared" si="6"/>
        <v>0</v>
      </c>
      <c r="I146" s="134">
        <f t="shared" si="6"/>
        <v>0</v>
      </c>
      <c r="J146" s="134">
        <f t="shared" si="6"/>
        <v>0</v>
      </c>
      <c r="K146" s="136">
        <f t="shared" si="6"/>
        <v>0</v>
      </c>
    </row>
    <row r="147" spans="1:11" ht="12.75">
      <c r="A147" s="13">
        <f t="shared" si="4"/>
        <v>80</v>
      </c>
      <c r="B147" s="27"/>
      <c r="C147" s="26" t="s">
        <v>28</v>
      </c>
      <c r="D147" s="185"/>
      <c r="E147" s="28" t="s">
        <v>44</v>
      </c>
      <c r="F147" s="134">
        <f t="shared" si="6"/>
        <v>0</v>
      </c>
      <c r="G147" s="122">
        <f t="shared" si="5"/>
        <v>0</v>
      </c>
      <c r="H147" s="134">
        <f t="shared" si="6"/>
        <v>0</v>
      </c>
      <c r="I147" s="134">
        <f t="shared" si="6"/>
        <v>0</v>
      </c>
      <c r="J147" s="134">
        <f t="shared" si="6"/>
        <v>0</v>
      </c>
      <c r="K147" s="136">
        <f t="shared" si="6"/>
        <v>0</v>
      </c>
    </row>
    <row r="148" spans="1:11" ht="12.75">
      <c r="A148" s="13">
        <f t="shared" si="4"/>
        <v>81</v>
      </c>
      <c r="B148" s="27"/>
      <c r="C148" s="26"/>
      <c r="D148" s="25" t="s">
        <v>15</v>
      </c>
      <c r="E148" s="24" t="s">
        <v>43</v>
      </c>
      <c r="F148" s="133"/>
      <c r="G148" s="135">
        <f t="shared" si="5"/>
        <v>0</v>
      </c>
      <c r="H148" s="133"/>
      <c r="I148" s="133"/>
      <c r="J148" s="133"/>
      <c r="K148" s="137"/>
    </row>
    <row r="149" spans="1:11" ht="38.25">
      <c r="A149" s="13">
        <f t="shared" si="4"/>
        <v>82</v>
      </c>
      <c r="B149" s="189" t="s">
        <v>272</v>
      </c>
      <c r="C149" s="26"/>
      <c r="D149" s="25"/>
      <c r="E149" s="190" t="s">
        <v>273</v>
      </c>
      <c r="F149" s="133"/>
      <c r="G149" s="135">
        <f t="shared" si="5"/>
        <v>0</v>
      </c>
      <c r="H149" s="133"/>
      <c r="I149" s="133"/>
      <c r="J149" s="133"/>
      <c r="K149" s="137"/>
    </row>
    <row r="150" spans="1:11" ht="12.75">
      <c r="A150" s="13">
        <f t="shared" si="4"/>
        <v>83</v>
      </c>
      <c r="B150" s="27">
        <v>57</v>
      </c>
      <c r="C150" s="26"/>
      <c r="D150" s="25"/>
      <c r="E150" s="28" t="s">
        <v>289</v>
      </c>
      <c r="F150" s="147">
        <f>F151+F152</f>
        <v>0</v>
      </c>
      <c r="G150" s="135">
        <f t="shared" si="5"/>
        <v>0</v>
      </c>
      <c r="H150" s="147">
        <f>H151+H152</f>
        <v>0</v>
      </c>
      <c r="I150" s="147">
        <f>I151+I152</f>
        <v>0</v>
      </c>
      <c r="J150" s="147">
        <f>J151+J152</f>
        <v>0</v>
      </c>
      <c r="K150" s="147">
        <f>K151+K152</f>
        <v>0</v>
      </c>
    </row>
    <row r="151" spans="1:11" ht="12.75">
      <c r="A151" s="13">
        <f t="shared" si="4"/>
        <v>84</v>
      </c>
      <c r="B151" s="27"/>
      <c r="C151" s="26" t="s">
        <v>12</v>
      </c>
      <c r="D151" s="25"/>
      <c r="E151" s="28" t="s">
        <v>42</v>
      </c>
      <c r="F151" s="147"/>
      <c r="G151" s="135">
        <f t="shared" si="5"/>
        <v>0</v>
      </c>
      <c r="H151" s="147"/>
      <c r="I151" s="147"/>
      <c r="J151" s="147"/>
      <c r="K151" s="147"/>
    </row>
    <row r="152" spans="1:11" ht="12.75">
      <c r="A152" s="13">
        <f t="shared" si="4"/>
        <v>85</v>
      </c>
      <c r="B152" s="27"/>
      <c r="C152" s="26" t="s">
        <v>18</v>
      </c>
      <c r="D152" s="25"/>
      <c r="E152" s="24" t="s">
        <v>41</v>
      </c>
      <c r="F152" s="147">
        <f>F153+F154+F156</f>
        <v>0</v>
      </c>
      <c r="G152" s="135">
        <f t="shared" si="5"/>
        <v>0</v>
      </c>
      <c r="H152" s="147">
        <f>H153+H154+H156</f>
        <v>0</v>
      </c>
      <c r="I152" s="147">
        <f>I153+I154+I156</f>
        <v>0</v>
      </c>
      <c r="J152" s="147">
        <f>J153+J154+J156</f>
        <v>0</v>
      </c>
      <c r="K152" s="147">
        <f>K153+K154+K156</f>
        <v>0</v>
      </c>
    </row>
    <row r="153" spans="1:11" ht="12.75">
      <c r="A153" s="13">
        <f t="shared" si="4"/>
        <v>86</v>
      </c>
      <c r="B153" s="27"/>
      <c r="C153" s="26"/>
      <c r="D153" s="25" t="s">
        <v>12</v>
      </c>
      <c r="E153" s="24" t="s">
        <v>40</v>
      </c>
      <c r="F153" s="133"/>
      <c r="G153" s="135">
        <f t="shared" si="5"/>
        <v>0</v>
      </c>
      <c r="H153" s="133"/>
      <c r="I153" s="133"/>
      <c r="J153" s="133"/>
      <c r="K153" s="137"/>
    </row>
    <row r="154" spans="1:11" ht="12.75">
      <c r="A154" s="13">
        <f t="shared" si="4"/>
        <v>87</v>
      </c>
      <c r="B154" s="27"/>
      <c r="C154" s="26"/>
      <c r="D154" s="25" t="s">
        <v>18</v>
      </c>
      <c r="E154" s="24" t="s">
        <v>39</v>
      </c>
      <c r="F154" s="133"/>
      <c r="G154" s="135">
        <f t="shared" si="5"/>
        <v>0</v>
      </c>
      <c r="H154" s="133"/>
      <c r="I154" s="133"/>
      <c r="J154" s="133"/>
      <c r="K154" s="137"/>
    </row>
    <row r="155" spans="1:11" ht="12.75">
      <c r="A155" s="13">
        <f t="shared" si="4"/>
        <v>88</v>
      </c>
      <c r="B155" s="27"/>
      <c r="C155" s="26"/>
      <c r="D155" s="25" t="s">
        <v>28</v>
      </c>
      <c r="E155" s="24" t="s">
        <v>38</v>
      </c>
      <c r="F155" s="133"/>
      <c r="G155" s="135">
        <f t="shared" si="5"/>
        <v>0</v>
      </c>
      <c r="H155" s="133"/>
      <c r="I155" s="133"/>
      <c r="J155" s="133"/>
      <c r="K155" s="137"/>
    </row>
    <row r="156" spans="1:11" ht="12.75">
      <c r="A156" s="13">
        <f t="shared" si="4"/>
        <v>89</v>
      </c>
      <c r="B156" s="27"/>
      <c r="C156" s="26"/>
      <c r="D156" s="25" t="s">
        <v>20</v>
      </c>
      <c r="E156" s="24" t="s">
        <v>37</v>
      </c>
      <c r="F156" s="133"/>
      <c r="G156" s="135">
        <f t="shared" si="5"/>
        <v>0</v>
      </c>
      <c r="H156" s="133"/>
      <c r="I156" s="133"/>
      <c r="J156" s="133"/>
      <c r="K156" s="137"/>
    </row>
    <row r="157" spans="1:11" ht="12.75">
      <c r="A157" s="13">
        <f t="shared" si="4"/>
        <v>90</v>
      </c>
      <c r="B157" s="16">
        <v>70</v>
      </c>
      <c r="C157" s="16"/>
      <c r="D157" s="15"/>
      <c r="E157" s="19" t="s">
        <v>144</v>
      </c>
      <c r="F157" s="134">
        <f>+F158</f>
        <v>0</v>
      </c>
      <c r="G157" s="122">
        <f t="shared" si="5"/>
        <v>0</v>
      </c>
      <c r="H157" s="134">
        <f>+H158</f>
        <v>0</v>
      </c>
      <c r="I157" s="134">
        <f>+I158</f>
        <v>0</v>
      </c>
      <c r="J157" s="134">
        <f>+J158</f>
        <v>0</v>
      </c>
      <c r="K157" s="136">
        <f>+K158</f>
        <v>0</v>
      </c>
    </row>
    <row r="158" spans="1:11" ht="12.75">
      <c r="A158" s="13">
        <f t="shared" si="4"/>
        <v>91</v>
      </c>
      <c r="B158" s="16">
        <v>71</v>
      </c>
      <c r="C158" s="16"/>
      <c r="D158" s="15"/>
      <c r="E158" s="19" t="s">
        <v>35</v>
      </c>
      <c r="F158" s="134">
        <f>+F159+F164</f>
        <v>0</v>
      </c>
      <c r="G158" s="122">
        <f t="shared" si="5"/>
        <v>0</v>
      </c>
      <c r="H158" s="134">
        <f>+H159+H164</f>
        <v>0</v>
      </c>
      <c r="I158" s="134">
        <f>+I159+I164</f>
        <v>0</v>
      </c>
      <c r="J158" s="134">
        <f>+J159+J164</f>
        <v>0</v>
      </c>
      <c r="K158" s="136">
        <f>+K159+K164</f>
        <v>0</v>
      </c>
    </row>
    <row r="159" spans="1:11" ht="12.75">
      <c r="A159" s="13">
        <f t="shared" si="4"/>
        <v>92</v>
      </c>
      <c r="B159" s="16"/>
      <c r="C159" s="20" t="s">
        <v>12</v>
      </c>
      <c r="D159" s="15"/>
      <c r="E159" s="19" t="s">
        <v>34</v>
      </c>
      <c r="F159" s="134">
        <f>+F160+F161+F162+F163</f>
        <v>0</v>
      </c>
      <c r="G159" s="122">
        <f t="shared" si="5"/>
        <v>0</v>
      </c>
      <c r="H159" s="134">
        <f>+H160+H161+H162+H163</f>
        <v>0</v>
      </c>
      <c r="I159" s="134">
        <f>+I160+I161+I162+I163</f>
        <v>0</v>
      </c>
      <c r="J159" s="134">
        <f>+J160+J161+J162+J163</f>
        <v>0</v>
      </c>
      <c r="K159" s="136">
        <f>+K160+K161+K162+K163</f>
        <v>0</v>
      </c>
    </row>
    <row r="160" spans="1:11" ht="12.75">
      <c r="A160" s="13">
        <f t="shared" si="4"/>
        <v>93</v>
      </c>
      <c r="B160" s="16"/>
      <c r="C160" s="16"/>
      <c r="D160" s="18" t="s">
        <v>12</v>
      </c>
      <c r="E160" s="191" t="s">
        <v>33</v>
      </c>
      <c r="F160" s="133"/>
      <c r="G160" s="135">
        <f t="shared" si="5"/>
        <v>0</v>
      </c>
      <c r="H160" s="133"/>
      <c r="I160" s="133"/>
      <c r="J160" s="133"/>
      <c r="K160" s="133"/>
    </row>
    <row r="161" spans="1:11" ht="12.75">
      <c r="A161" s="13">
        <f t="shared" si="4"/>
        <v>94</v>
      </c>
      <c r="B161" s="16"/>
      <c r="C161" s="16"/>
      <c r="D161" s="18" t="s">
        <v>18</v>
      </c>
      <c r="E161" s="191" t="s">
        <v>29</v>
      </c>
      <c r="F161" s="133"/>
      <c r="G161" s="135">
        <f t="shared" si="5"/>
        <v>0</v>
      </c>
      <c r="H161" s="133"/>
      <c r="I161" s="133"/>
      <c r="J161" s="133"/>
      <c r="K161" s="133"/>
    </row>
    <row r="162" spans="1:11" ht="12.75">
      <c r="A162" s="13">
        <f t="shared" si="4"/>
        <v>95</v>
      </c>
      <c r="B162" s="16"/>
      <c r="C162" s="16"/>
      <c r="D162" s="18" t="s">
        <v>28</v>
      </c>
      <c r="E162" s="191" t="s">
        <v>27</v>
      </c>
      <c r="F162" s="133"/>
      <c r="G162" s="135">
        <f t="shared" si="5"/>
        <v>0</v>
      </c>
      <c r="H162" s="133"/>
      <c r="I162" s="133"/>
      <c r="J162" s="133"/>
      <c r="K162" s="133"/>
    </row>
    <row r="163" spans="1:11" ht="12.75">
      <c r="A163" s="13">
        <f t="shared" si="4"/>
        <v>96</v>
      </c>
      <c r="B163" s="16"/>
      <c r="C163" s="16"/>
      <c r="D163" s="15">
        <v>30</v>
      </c>
      <c r="E163" s="191" t="s">
        <v>32</v>
      </c>
      <c r="F163" s="133"/>
      <c r="G163" s="135">
        <f t="shared" si="5"/>
        <v>0</v>
      </c>
      <c r="H163" s="133"/>
      <c r="I163" s="133"/>
      <c r="J163" s="133"/>
      <c r="K163" s="133"/>
    </row>
    <row r="164" spans="1:11" ht="12.75">
      <c r="A164" s="13">
        <f t="shared" si="4"/>
        <v>97</v>
      </c>
      <c r="B164" s="16"/>
      <c r="C164" s="20" t="s">
        <v>28</v>
      </c>
      <c r="D164" s="15"/>
      <c r="E164" s="191" t="s">
        <v>31</v>
      </c>
      <c r="F164" s="133"/>
      <c r="G164" s="135">
        <f t="shared" si="5"/>
        <v>0</v>
      </c>
      <c r="H164" s="133"/>
      <c r="I164" s="133"/>
      <c r="J164" s="133"/>
      <c r="K164" s="133"/>
    </row>
    <row r="165" spans="1:11" ht="12.75">
      <c r="A165" s="13">
        <f t="shared" si="4"/>
        <v>98</v>
      </c>
      <c r="B165" s="16"/>
      <c r="C165" s="16"/>
      <c r="D165" s="15"/>
      <c r="E165" s="23" t="s">
        <v>30</v>
      </c>
      <c r="F165" s="134">
        <f>F166+F167+F168</f>
        <v>0</v>
      </c>
      <c r="G165" s="122">
        <f t="shared" si="5"/>
        <v>0</v>
      </c>
      <c r="H165" s="134">
        <f>H166+H167+H168</f>
        <v>0</v>
      </c>
      <c r="I165" s="134">
        <f>I166+I167+I168</f>
        <v>0</v>
      </c>
      <c r="J165" s="134">
        <f>J166+J167+J168</f>
        <v>0</v>
      </c>
      <c r="K165" s="134">
        <f>K166+K167+K168</f>
        <v>0</v>
      </c>
    </row>
    <row r="166" spans="1:11" ht="12.75">
      <c r="A166" s="13">
        <f t="shared" si="4"/>
        <v>99</v>
      </c>
      <c r="B166" s="16">
        <v>71</v>
      </c>
      <c r="C166" s="20" t="s">
        <v>12</v>
      </c>
      <c r="D166" s="18" t="s">
        <v>18</v>
      </c>
      <c r="E166" s="14" t="s">
        <v>29</v>
      </c>
      <c r="F166" s="133"/>
      <c r="G166" s="135">
        <f t="shared" si="5"/>
        <v>0</v>
      </c>
      <c r="H166" s="133"/>
      <c r="I166" s="133"/>
      <c r="J166" s="133"/>
      <c r="K166" s="133"/>
    </row>
    <row r="167" spans="1:11" ht="12.75">
      <c r="A167" s="13">
        <f t="shared" si="4"/>
        <v>100</v>
      </c>
      <c r="B167" s="16"/>
      <c r="C167" s="16"/>
      <c r="D167" s="18" t="s">
        <v>28</v>
      </c>
      <c r="E167" s="14" t="s">
        <v>27</v>
      </c>
      <c r="F167" s="133"/>
      <c r="G167" s="135">
        <f t="shared" si="5"/>
        <v>0</v>
      </c>
      <c r="H167" s="133"/>
      <c r="I167" s="133"/>
      <c r="J167" s="133"/>
      <c r="K167" s="133"/>
    </row>
    <row r="168" spans="1:11" ht="12.75">
      <c r="A168" s="13">
        <f t="shared" si="4"/>
        <v>101</v>
      </c>
      <c r="B168" s="16"/>
      <c r="C168" s="16"/>
      <c r="D168" s="15">
        <v>30</v>
      </c>
      <c r="E168" s="22" t="s">
        <v>26</v>
      </c>
      <c r="F168" s="133"/>
      <c r="G168" s="135">
        <f t="shared" si="5"/>
        <v>0</v>
      </c>
      <c r="H168" s="133"/>
      <c r="I168" s="133"/>
      <c r="J168" s="133"/>
      <c r="K168" s="133"/>
    </row>
    <row r="169" spans="1:11" ht="12.75">
      <c r="A169" s="13">
        <f t="shared" si="4"/>
        <v>102</v>
      </c>
      <c r="B169" s="16"/>
      <c r="C169" s="16"/>
      <c r="D169" s="15"/>
      <c r="E169" s="19" t="s">
        <v>133</v>
      </c>
      <c r="F169" s="135">
        <f>F171</f>
        <v>0</v>
      </c>
      <c r="G169" s="122">
        <f t="shared" si="5"/>
        <v>5</v>
      </c>
      <c r="H169" s="135">
        <f>H171</f>
        <v>0</v>
      </c>
      <c r="I169" s="135">
        <f>I171</f>
        <v>0</v>
      </c>
      <c r="J169" s="135">
        <f>J171</f>
        <v>3</v>
      </c>
      <c r="K169" s="135">
        <f>K171</f>
        <v>2</v>
      </c>
    </row>
    <row r="170" spans="1:11" ht="12.75">
      <c r="A170" s="13"/>
      <c r="B170" s="16" t="s">
        <v>24</v>
      </c>
      <c r="C170" s="16" t="s">
        <v>23</v>
      </c>
      <c r="D170" s="21" t="s">
        <v>22</v>
      </c>
      <c r="E170" s="14"/>
      <c r="F170" s="135"/>
      <c r="G170" s="135"/>
      <c r="H170" s="135"/>
      <c r="I170" s="135"/>
      <c r="J170" s="135"/>
      <c r="K170" s="140"/>
    </row>
    <row r="171" spans="1:11" ht="12.75">
      <c r="A171" s="13">
        <f>A169+1</f>
        <v>103</v>
      </c>
      <c r="B171" s="20" t="s">
        <v>143</v>
      </c>
      <c r="C171" s="16"/>
      <c r="D171" s="15"/>
      <c r="E171" s="19" t="s">
        <v>21</v>
      </c>
      <c r="F171" s="134">
        <f>+F172+F175+F176+F179+F180</f>
        <v>0</v>
      </c>
      <c r="G171" s="122">
        <f aca="true" t="shared" si="7" ref="G171:G182">H171+I171+J171+K171</f>
        <v>5</v>
      </c>
      <c r="H171" s="134">
        <f>+H172+H175+H176+H179+H180</f>
        <v>0</v>
      </c>
      <c r="I171" s="134">
        <f>+I172+I175+I176+I179+I180</f>
        <v>0</v>
      </c>
      <c r="J171" s="134">
        <f>+J172+J175+J176+J179+J180</f>
        <v>3</v>
      </c>
      <c r="K171" s="136">
        <f>+K172+K175+K176+K179+K180</f>
        <v>2</v>
      </c>
    </row>
    <row r="172" spans="1:11" ht="12.75">
      <c r="A172" s="13">
        <f t="shared" si="4"/>
        <v>104</v>
      </c>
      <c r="B172" s="16"/>
      <c r="C172" s="20" t="s">
        <v>20</v>
      </c>
      <c r="D172" s="15"/>
      <c r="E172" s="19" t="s">
        <v>19</v>
      </c>
      <c r="F172" s="134">
        <f>+F173+F174</f>
        <v>0</v>
      </c>
      <c r="G172" s="122">
        <f t="shared" si="7"/>
        <v>0</v>
      </c>
      <c r="H172" s="134">
        <f>+H173+H174</f>
        <v>0</v>
      </c>
      <c r="I172" s="134">
        <f>+I173+I174</f>
        <v>0</v>
      </c>
      <c r="J172" s="134">
        <f>+J173+J174</f>
        <v>0</v>
      </c>
      <c r="K172" s="136">
        <f>+K173+K174</f>
        <v>0</v>
      </c>
    </row>
    <row r="173" spans="1:11" ht="12.75">
      <c r="A173" s="13">
        <f t="shared" si="4"/>
        <v>105</v>
      </c>
      <c r="B173" s="16"/>
      <c r="C173" s="16"/>
      <c r="D173" s="18" t="s">
        <v>18</v>
      </c>
      <c r="E173" s="14" t="s">
        <v>142</v>
      </c>
      <c r="F173" s="133"/>
      <c r="G173" s="135">
        <f t="shared" si="7"/>
        <v>0</v>
      </c>
      <c r="H173" s="133"/>
      <c r="I173" s="133"/>
      <c r="J173" s="133"/>
      <c r="K173" s="137"/>
    </row>
    <row r="174" spans="1:11" ht="12.75">
      <c r="A174" s="13">
        <f t="shared" si="4"/>
        <v>106</v>
      </c>
      <c r="B174" s="16"/>
      <c r="C174" s="16"/>
      <c r="D174" s="15">
        <v>50</v>
      </c>
      <c r="E174" s="14" t="s">
        <v>16</v>
      </c>
      <c r="F174" s="133"/>
      <c r="G174" s="135">
        <f t="shared" si="7"/>
        <v>0</v>
      </c>
      <c r="H174" s="133"/>
      <c r="I174" s="133"/>
      <c r="J174" s="133"/>
      <c r="K174" s="137"/>
    </row>
    <row r="175" spans="1:11" ht="12.75">
      <c r="A175" s="13">
        <f t="shared" si="4"/>
        <v>107</v>
      </c>
      <c r="B175" s="16"/>
      <c r="C175" s="20" t="s">
        <v>15</v>
      </c>
      <c r="D175" s="15"/>
      <c r="E175" s="9" t="s">
        <v>14</v>
      </c>
      <c r="F175" s="122">
        <v>0</v>
      </c>
      <c r="G175" s="122">
        <f t="shared" si="7"/>
        <v>0</v>
      </c>
      <c r="H175" s="122">
        <v>0</v>
      </c>
      <c r="I175" s="122">
        <v>0</v>
      </c>
      <c r="J175" s="122">
        <v>0</v>
      </c>
      <c r="K175" s="144">
        <v>0</v>
      </c>
    </row>
    <row r="176" spans="1:11" ht="12.75">
      <c r="A176" s="13">
        <f t="shared" si="4"/>
        <v>108</v>
      </c>
      <c r="B176" s="16"/>
      <c r="C176" s="20" t="s">
        <v>10</v>
      </c>
      <c r="D176" s="15"/>
      <c r="E176" s="19" t="s">
        <v>141</v>
      </c>
      <c r="F176" s="134">
        <f>+F177+F178</f>
        <v>0</v>
      </c>
      <c r="G176" s="122">
        <f t="shared" si="7"/>
        <v>5</v>
      </c>
      <c r="H176" s="134">
        <f>+H177+H178</f>
        <v>0</v>
      </c>
      <c r="I176" s="134">
        <f>+I177+I178</f>
        <v>0</v>
      </c>
      <c r="J176" s="134">
        <f>+J177+J178</f>
        <v>3</v>
      </c>
      <c r="K176" s="136">
        <f>+K177+K178</f>
        <v>2</v>
      </c>
    </row>
    <row r="177" spans="1:11" ht="12.75">
      <c r="A177" s="13">
        <f t="shared" si="4"/>
        <v>109</v>
      </c>
      <c r="B177" s="16"/>
      <c r="C177" s="16"/>
      <c r="D177" s="18" t="s">
        <v>12</v>
      </c>
      <c r="E177" s="14" t="s">
        <v>11</v>
      </c>
      <c r="F177" s="133"/>
      <c r="G177" s="135">
        <f t="shared" si="7"/>
        <v>5</v>
      </c>
      <c r="H177" s="133"/>
      <c r="I177" s="133"/>
      <c r="J177" s="133">
        <v>3</v>
      </c>
      <c r="K177" s="133">
        <v>2</v>
      </c>
    </row>
    <row r="178" spans="1:11" ht="12.75">
      <c r="A178" s="13">
        <f t="shared" si="4"/>
        <v>110</v>
      </c>
      <c r="B178" s="16"/>
      <c r="C178" s="16"/>
      <c r="D178" s="18" t="s">
        <v>10</v>
      </c>
      <c r="E178" s="14" t="s">
        <v>132</v>
      </c>
      <c r="F178" s="133"/>
      <c r="G178" s="135">
        <f t="shared" si="7"/>
        <v>0</v>
      </c>
      <c r="H178" s="133"/>
      <c r="I178" s="133"/>
      <c r="J178" s="133"/>
      <c r="K178" s="137"/>
    </row>
    <row r="179" spans="1:11" ht="12.75">
      <c r="A179" s="13">
        <f t="shared" si="4"/>
        <v>111</v>
      </c>
      <c r="B179" s="16"/>
      <c r="C179" s="16">
        <v>10</v>
      </c>
      <c r="D179" s="15"/>
      <c r="E179" s="19" t="s">
        <v>140</v>
      </c>
      <c r="F179" s="142"/>
      <c r="G179" s="135">
        <f t="shared" si="7"/>
        <v>0</v>
      </c>
      <c r="H179" s="142"/>
      <c r="I179" s="142"/>
      <c r="J179" s="142"/>
      <c r="K179" s="143"/>
    </row>
    <row r="180" spans="1:11" ht="12.75">
      <c r="A180" s="13">
        <f t="shared" si="4"/>
        <v>112</v>
      </c>
      <c r="B180" s="16"/>
      <c r="C180" s="16">
        <v>50</v>
      </c>
      <c r="D180" s="15"/>
      <c r="E180" s="19" t="s">
        <v>139</v>
      </c>
      <c r="F180" s="134">
        <f>+F181+F182</f>
        <v>0</v>
      </c>
      <c r="G180" s="122">
        <f t="shared" si="7"/>
        <v>0</v>
      </c>
      <c r="H180" s="134">
        <f>+H181+H182</f>
        <v>0</v>
      </c>
      <c r="I180" s="134">
        <f>+I181+I182</f>
        <v>0</v>
      </c>
      <c r="J180" s="134">
        <f>+J181+J182</f>
        <v>0</v>
      </c>
      <c r="K180" s="136">
        <f>+K181+K182</f>
        <v>0</v>
      </c>
    </row>
    <row r="181" spans="1:11" ht="12.75">
      <c r="A181" s="13">
        <f t="shared" si="4"/>
        <v>113</v>
      </c>
      <c r="B181" s="16"/>
      <c r="C181" s="16"/>
      <c r="D181" s="18" t="s">
        <v>12</v>
      </c>
      <c r="E181" s="14" t="s">
        <v>138</v>
      </c>
      <c r="F181" s="133"/>
      <c r="G181" s="135">
        <f t="shared" si="7"/>
        <v>0</v>
      </c>
      <c r="H181" s="133"/>
      <c r="I181" s="133"/>
      <c r="J181" s="133"/>
      <c r="K181" s="137"/>
    </row>
    <row r="182" spans="1:11" ht="12.75">
      <c r="A182" s="13">
        <f t="shared" si="4"/>
        <v>114</v>
      </c>
      <c r="B182" s="16"/>
      <c r="C182" s="16"/>
      <c r="D182" s="15">
        <v>50</v>
      </c>
      <c r="E182" s="14" t="s">
        <v>137</v>
      </c>
      <c r="F182" s="133"/>
      <c r="G182" s="135">
        <f t="shared" si="7"/>
        <v>0</v>
      </c>
      <c r="H182" s="133"/>
      <c r="I182" s="133"/>
      <c r="J182" s="133"/>
      <c r="K182" s="1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4"/>
  <sheetViews>
    <sheetView workbookViewId="0" topLeftCell="B334">
      <selection activeCell="N387" sqref="N387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6.421875" style="0" customWidth="1"/>
    <col min="4" max="4" width="7.28125" style="0" customWidth="1"/>
    <col min="5" max="5" width="54.140625" style="0" customWidth="1"/>
    <col min="6" max="6" width="12.28125" style="0" customWidth="1"/>
    <col min="7" max="7" width="9.57421875" style="0" customWidth="1"/>
  </cols>
  <sheetData>
    <row r="1" spans="1:11" ht="12.75">
      <c r="A1" s="120" t="s">
        <v>268</v>
      </c>
      <c r="B1" s="5"/>
      <c r="C1" s="5"/>
      <c r="D1" s="4"/>
      <c r="E1" s="4"/>
      <c r="F1" s="4"/>
      <c r="G1" s="4"/>
      <c r="H1" s="4"/>
      <c r="I1" s="4"/>
      <c r="J1" s="4"/>
      <c r="K1" s="4" t="s">
        <v>319</v>
      </c>
    </row>
    <row r="2" spans="1:11" ht="12.75">
      <c r="A2" t="s">
        <v>307</v>
      </c>
      <c r="B2" s="5"/>
      <c r="C2" s="5"/>
      <c r="D2" s="4"/>
      <c r="E2" s="4"/>
      <c r="F2" s="4"/>
      <c r="G2" s="5"/>
      <c r="H2" s="4"/>
      <c r="I2" s="4"/>
      <c r="J2" s="4"/>
      <c r="K2" s="4"/>
    </row>
    <row r="3" spans="1:11" ht="12.75">
      <c r="A3" s="121" t="s">
        <v>324</v>
      </c>
      <c r="B3" s="5"/>
      <c r="C3" s="5"/>
      <c r="D3" s="4"/>
      <c r="E3" s="5" t="s">
        <v>328</v>
      </c>
      <c r="F3" s="5"/>
      <c r="G3" s="4"/>
      <c r="H3" s="4"/>
      <c r="I3" s="4"/>
      <c r="J3" s="4"/>
      <c r="K3" s="4"/>
    </row>
    <row r="4" spans="1:11" ht="12.75">
      <c r="A4" s="121"/>
      <c r="B4" s="5"/>
      <c r="C4" s="5"/>
      <c r="D4" s="4"/>
      <c r="E4" s="5"/>
      <c r="F4" s="5"/>
      <c r="G4" s="4"/>
      <c r="H4" s="4"/>
      <c r="I4" s="4"/>
      <c r="J4" s="4"/>
      <c r="K4" s="4"/>
    </row>
    <row r="5" spans="1:11" ht="12.75">
      <c r="A5" s="121"/>
      <c r="B5" s="5"/>
      <c r="C5" s="5"/>
      <c r="D5" s="4"/>
      <c r="E5" s="5"/>
      <c r="F5" s="5"/>
      <c r="G5" s="4"/>
      <c r="H5" s="37" t="s">
        <v>327</v>
      </c>
      <c r="K5" s="4"/>
    </row>
    <row r="6" spans="1:11" ht="12.75">
      <c r="A6" s="121"/>
      <c r="B6" s="5"/>
      <c r="C6" s="5"/>
      <c r="D6" s="4"/>
      <c r="E6" s="5"/>
      <c r="F6" s="5"/>
      <c r="G6" s="4"/>
      <c r="H6" s="4" t="s">
        <v>325</v>
      </c>
      <c r="I6" s="4"/>
      <c r="K6" s="4"/>
    </row>
    <row r="7" spans="1:11" ht="12.75">
      <c r="A7" s="121"/>
      <c r="B7" s="5"/>
      <c r="C7" s="5"/>
      <c r="D7" s="4"/>
      <c r="E7" s="5"/>
      <c r="F7" s="5"/>
      <c r="G7" s="4"/>
      <c r="H7" s="4" t="s">
        <v>326</v>
      </c>
      <c r="I7" s="4"/>
      <c r="K7" s="4"/>
    </row>
    <row r="8" spans="1:11" ht="12.75">
      <c r="A8" s="37"/>
      <c r="B8" s="5"/>
      <c r="C8" s="5"/>
      <c r="D8" s="4"/>
      <c r="E8" s="4"/>
      <c r="F8" s="4"/>
      <c r="K8" s="4"/>
    </row>
    <row r="9" spans="1:11" ht="12.75">
      <c r="A9" s="8"/>
      <c r="B9" s="5"/>
      <c r="C9" s="5"/>
      <c r="D9" s="117"/>
      <c r="E9" s="8" t="s">
        <v>262</v>
      </c>
      <c r="F9" s="8"/>
      <c r="K9" s="117"/>
    </row>
    <row r="10" spans="1:11" ht="12.75">
      <c r="A10" s="37"/>
      <c r="B10" s="5"/>
      <c r="C10" s="5"/>
      <c r="D10" s="4"/>
      <c r="E10" s="55" t="s">
        <v>279</v>
      </c>
      <c r="F10" s="55"/>
      <c r="G10" s="117"/>
      <c r="H10" s="4"/>
      <c r="I10" s="4"/>
      <c r="J10" s="4"/>
      <c r="K10" s="4"/>
    </row>
    <row r="11" spans="1:11" ht="13.5" thickBot="1">
      <c r="A11" s="115"/>
      <c r="B11" s="5"/>
      <c r="C11" s="5"/>
      <c r="D11" s="4"/>
      <c r="E11" s="129"/>
      <c r="F11" s="129"/>
      <c r="G11" s="4"/>
      <c r="H11" s="4"/>
      <c r="I11" s="4"/>
      <c r="J11" s="4"/>
      <c r="K11" s="4" t="s">
        <v>258</v>
      </c>
    </row>
    <row r="12" spans="1:11" ht="25.5">
      <c r="A12" s="114" t="s">
        <v>259</v>
      </c>
      <c r="B12" s="167" t="s">
        <v>24</v>
      </c>
      <c r="C12" s="167" t="s">
        <v>257</v>
      </c>
      <c r="D12" s="167" t="s">
        <v>22</v>
      </c>
      <c r="E12" s="112" t="s">
        <v>147</v>
      </c>
      <c r="F12" s="113" t="s">
        <v>269</v>
      </c>
      <c r="G12" s="113" t="s">
        <v>256</v>
      </c>
      <c r="H12" s="112" t="s">
        <v>255</v>
      </c>
      <c r="I12" s="112" t="s">
        <v>254</v>
      </c>
      <c r="J12" s="112" t="s">
        <v>253</v>
      </c>
      <c r="K12" s="111" t="s">
        <v>252</v>
      </c>
    </row>
    <row r="13" spans="1:11" ht="12.75">
      <c r="A13" s="110" t="s">
        <v>250</v>
      </c>
      <c r="B13" s="108" t="s">
        <v>249</v>
      </c>
      <c r="C13" s="108" t="s">
        <v>248</v>
      </c>
      <c r="D13" s="108" t="s">
        <v>247</v>
      </c>
      <c r="E13" s="108" t="s">
        <v>246</v>
      </c>
      <c r="F13" s="108"/>
      <c r="G13" s="109">
        <v>1</v>
      </c>
      <c r="H13" s="108">
        <v>2</v>
      </c>
      <c r="I13" s="108">
        <v>3</v>
      </c>
      <c r="J13" s="108">
        <v>4</v>
      </c>
      <c r="K13" s="107">
        <v>5</v>
      </c>
    </row>
    <row r="14" spans="1:11" ht="12.75">
      <c r="A14" s="13">
        <v>1</v>
      </c>
      <c r="B14" s="16"/>
      <c r="C14" s="16"/>
      <c r="D14" s="15"/>
      <c r="E14" s="96" t="s">
        <v>251</v>
      </c>
      <c r="F14" s="134"/>
      <c r="G14" s="122">
        <f>G15</f>
        <v>0</v>
      </c>
      <c r="H14" s="122">
        <f>H15</f>
        <v>0</v>
      </c>
      <c r="I14" s="122">
        <f>I15</f>
        <v>0</v>
      </c>
      <c r="J14" s="122">
        <f>J15</f>
        <v>0</v>
      </c>
      <c r="K14" s="122">
        <f>K15</f>
        <v>0</v>
      </c>
    </row>
    <row r="15" spans="1:11" ht="12.75">
      <c r="A15" s="13">
        <v>2</v>
      </c>
      <c r="B15" s="188" t="s">
        <v>281</v>
      </c>
      <c r="C15" s="16"/>
      <c r="D15" s="15"/>
      <c r="E15" s="19" t="s">
        <v>228</v>
      </c>
      <c r="F15" s="134"/>
      <c r="G15" s="122">
        <f>H15+I15+J15+K15</f>
        <v>0</v>
      </c>
      <c r="H15" s="122">
        <f>SUM(H16:H19)</f>
        <v>0</v>
      </c>
      <c r="I15" s="122">
        <f>SUM(I16:I19)</f>
        <v>0</v>
      </c>
      <c r="J15" s="122">
        <f>SUM(J16:J19)</f>
        <v>0</v>
      </c>
      <c r="K15" s="122">
        <f>SUM(K16:K19)</f>
        <v>0</v>
      </c>
    </row>
    <row r="16" spans="1:14" ht="12.75">
      <c r="A16" s="13">
        <v>3</v>
      </c>
      <c r="B16" s="16"/>
      <c r="C16" s="58" t="s">
        <v>80</v>
      </c>
      <c r="D16" s="15"/>
      <c r="E16" s="14" t="s">
        <v>224</v>
      </c>
      <c r="F16" s="248"/>
      <c r="G16" s="122">
        <f>H16+I16+J16+K16</f>
        <v>0</v>
      </c>
      <c r="H16" s="248">
        <f aca="true" t="shared" si="0" ref="H16:K19">H54+H93+H133+H172+H212+H252+H291</f>
        <v>0</v>
      </c>
      <c r="I16" s="248">
        <f t="shared" si="0"/>
        <v>0</v>
      </c>
      <c r="J16" s="248">
        <f t="shared" si="0"/>
        <v>0</v>
      </c>
      <c r="K16" s="248">
        <f t="shared" si="0"/>
        <v>0</v>
      </c>
      <c r="M16" s="133"/>
      <c r="N16" s="133"/>
    </row>
    <row r="17" spans="1:14" ht="27.75" customHeight="1">
      <c r="A17" s="13">
        <v>4</v>
      </c>
      <c r="B17" s="16"/>
      <c r="C17" s="56">
        <v>16</v>
      </c>
      <c r="D17" s="15"/>
      <c r="E17" s="22" t="s">
        <v>220</v>
      </c>
      <c r="F17" s="248"/>
      <c r="G17" s="122">
        <f>H17+I17+J17+K17</f>
        <v>0</v>
      </c>
      <c r="H17" s="248">
        <f t="shared" si="0"/>
        <v>0</v>
      </c>
      <c r="I17" s="248">
        <f t="shared" si="0"/>
        <v>0</v>
      </c>
      <c r="J17" s="248">
        <f t="shared" si="0"/>
        <v>0</v>
      </c>
      <c r="K17" s="248">
        <f t="shared" si="0"/>
        <v>0</v>
      </c>
      <c r="M17" s="133"/>
      <c r="N17" s="133"/>
    </row>
    <row r="18" spans="1:11" ht="12.75">
      <c r="A18" s="13">
        <v>5</v>
      </c>
      <c r="B18" s="16"/>
      <c r="C18" s="56">
        <v>20</v>
      </c>
      <c r="D18" s="15"/>
      <c r="E18" s="14" t="s">
        <v>217</v>
      </c>
      <c r="F18" s="248"/>
      <c r="G18" s="122">
        <f>H18+I18+J18+K18</f>
        <v>0</v>
      </c>
      <c r="H18" s="248">
        <f t="shared" si="0"/>
        <v>0</v>
      </c>
      <c r="I18" s="248">
        <f t="shared" si="0"/>
        <v>0</v>
      </c>
      <c r="J18" s="248">
        <f t="shared" si="0"/>
        <v>0</v>
      </c>
      <c r="K18" s="248">
        <f t="shared" si="0"/>
        <v>0</v>
      </c>
    </row>
    <row r="19" spans="1:11" ht="12.75">
      <c r="A19" s="13">
        <v>6</v>
      </c>
      <c r="B19" s="16"/>
      <c r="C19" s="56">
        <v>21</v>
      </c>
      <c r="D19" s="15"/>
      <c r="E19" s="14" t="s">
        <v>215</v>
      </c>
      <c r="F19" s="248"/>
      <c r="G19" s="122">
        <f>H19+I19+J19+K19</f>
        <v>0</v>
      </c>
      <c r="H19" s="248">
        <f t="shared" si="0"/>
        <v>0</v>
      </c>
      <c r="I19" s="248">
        <f t="shared" si="0"/>
        <v>0</v>
      </c>
      <c r="J19" s="248">
        <f t="shared" si="0"/>
        <v>0</v>
      </c>
      <c r="K19" s="248">
        <f t="shared" si="0"/>
        <v>0</v>
      </c>
    </row>
    <row r="20" spans="1:11" ht="12.75">
      <c r="A20" s="13">
        <v>7</v>
      </c>
      <c r="B20" s="16" t="s">
        <v>128</v>
      </c>
      <c r="C20" s="16" t="s">
        <v>308</v>
      </c>
      <c r="D20" s="15" t="s">
        <v>309</v>
      </c>
      <c r="E20" s="19" t="s">
        <v>147</v>
      </c>
      <c r="F20" s="134">
        <f>+F21+F22+F23</f>
        <v>0</v>
      </c>
      <c r="G20" s="122"/>
      <c r="H20" s="134"/>
      <c r="I20" s="134"/>
      <c r="J20" s="134"/>
      <c r="K20" s="136"/>
    </row>
    <row r="21" spans="1:11" ht="12.75">
      <c r="A21" s="234"/>
      <c r="B21" s="234"/>
      <c r="C21" s="234"/>
      <c r="D21" s="234"/>
      <c r="E21" s="43" t="s">
        <v>310</v>
      </c>
      <c r="F21" s="234">
        <f aca="true" t="shared" si="1" ref="F21:K21">F22+F23+F24</f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</row>
    <row r="22" spans="1:11" ht="12.75">
      <c r="A22" s="234"/>
      <c r="B22" s="234">
        <v>10</v>
      </c>
      <c r="C22" s="234"/>
      <c r="D22" s="234"/>
      <c r="E22" s="43" t="s">
        <v>311</v>
      </c>
      <c r="F22" s="234"/>
      <c r="G22" s="234">
        <f aca="true" t="shared" si="2" ref="G22:K30">G60+G99+G139+G178+G218+G258+G297</f>
        <v>0</v>
      </c>
      <c r="H22" s="234">
        <f t="shared" si="2"/>
        <v>0</v>
      </c>
      <c r="I22" s="234">
        <f t="shared" si="2"/>
        <v>0</v>
      </c>
      <c r="J22" s="234">
        <f t="shared" si="2"/>
        <v>0</v>
      </c>
      <c r="K22" s="234">
        <f t="shared" si="2"/>
        <v>0</v>
      </c>
    </row>
    <row r="23" spans="1:11" ht="12.75">
      <c r="A23" s="234"/>
      <c r="B23" s="234">
        <v>20</v>
      </c>
      <c r="C23" s="234"/>
      <c r="D23" s="234"/>
      <c r="E23" s="43" t="s">
        <v>312</v>
      </c>
      <c r="F23" s="234"/>
      <c r="G23" s="234">
        <f t="shared" si="2"/>
        <v>0</v>
      </c>
      <c r="H23" s="234">
        <f t="shared" si="2"/>
        <v>0</v>
      </c>
      <c r="I23" s="234">
        <f t="shared" si="2"/>
        <v>0</v>
      </c>
      <c r="J23" s="234">
        <f t="shared" si="2"/>
        <v>0</v>
      </c>
      <c r="K23" s="234">
        <f t="shared" si="2"/>
        <v>0</v>
      </c>
    </row>
    <row r="24" spans="1:11" ht="12.75">
      <c r="A24" s="234"/>
      <c r="B24" s="234">
        <v>70</v>
      </c>
      <c r="C24" s="234"/>
      <c r="D24" s="234"/>
      <c r="E24" s="43" t="s">
        <v>313</v>
      </c>
      <c r="F24" s="234"/>
      <c r="G24" s="234">
        <f t="shared" si="2"/>
        <v>0</v>
      </c>
      <c r="H24" s="234">
        <f t="shared" si="2"/>
        <v>0</v>
      </c>
      <c r="I24" s="234">
        <f t="shared" si="2"/>
        <v>0</v>
      </c>
      <c r="J24" s="234">
        <f t="shared" si="2"/>
        <v>0</v>
      </c>
      <c r="K24" s="234">
        <f t="shared" si="2"/>
        <v>0</v>
      </c>
    </row>
    <row r="25" spans="1:11" ht="12.75">
      <c r="A25" s="234"/>
      <c r="B25" s="234">
        <v>71</v>
      </c>
      <c r="C25" s="234"/>
      <c r="D25" s="234"/>
      <c r="E25" s="43" t="s">
        <v>314</v>
      </c>
      <c r="F25" s="234"/>
      <c r="G25" s="234">
        <f t="shared" si="2"/>
        <v>0</v>
      </c>
      <c r="H25" s="234">
        <f t="shared" si="2"/>
        <v>0</v>
      </c>
      <c r="I25" s="234">
        <f t="shared" si="2"/>
        <v>0</v>
      </c>
      <c r="J25" s="234">
        <f t="shared" si="2"/>
        <v>0</v>
      </c>
      <c r="K25" s="234">
        <f t="shared" si="2"/>
        <v>0</v>
      </c>
    </row>
    <row r="26" spans="1:11" ht="12.75">
      <c r="A26" s="234"/>
      <c r="B26" s="234"/>
      <c r="C26" s="234">
        <v>1</v>
      </c>
      <c r="D26" s="234"/>
      <c r="E26" s="43" t="s">
        <v>315</v>
      </c>
      <c r="F26" s="234"/>
      <c r="G26" s="234">
        <f t="shared" si="2"/>
        <v>0</v>
      </c>
      <c r="H26" s="234">
        <f t="shared" si="2"/>
        <v>0</v>
      </c>
      <c r="I26" s="234">
        <f t="shared" si="2"/>
        <v>0</v>
      </c>
      <c r="J26" s="234">
        <f t="shared" si="2"/>
        <v>0</v>
      </c>
      <c r="K26" s="234">
        <f t="shared" si="2"/>
        <v>0</v>
      </c>
    </row>
    <row r="27" spans="1:11" ht="12.75">
      <c r="A27" s="234"/>
      <c r="B27" s="234"/>
      <c r="C27" s="234"/>
      <c r="D27" s="247" t="s">
        <v>12</v>
      </c>
      <c r="E27" s="43" t="s">
        <v>316</v>
      </c>
      <c r="F27" s="234"/>
      <c r="G27" s="234">
        <f t="shared" si="2"/>
        <v>0</v>
      </c>
      <c r="H27" s="234">
        <f t="shared" si="2"/>
        <v>0</v>
      </c>
      <c r="I27" s="234">
        <f t="shared" si="2"/>
        <v>0</v>
      </c>
      <c r="J27" s="234">
        <f t="shared" si="2"/>
        <v>0</v>
      </c>
      <c r="K27" s="234">
        <f t="shared" si="2"/>
        <v>0</v>
      </c>
    </row>
    <row r="28" spans="1:11" ht="12.75">
      <c r="A28" s="234"/>
      <c r="B28" s="234"/>
      <c r="C28" s="234"/>
      <c r="D28" s="247" t="s">
        <v>18</v>
      </c>
      <c r="E28" s="43" t="s">
        <v>317</v>
      </c>
      <c r="F28" s="234"/>
      <c r="G28" s="234">
        <f t="shared" si="2"/>
        <v>0</v>
      </c>
      <c r="H28" s="234">
        <f t="shared" si="2"/>
        <v>0</v>
      </c>
      <c r="I28" s="234">
        <f t="shared" si="2"/>
        <v>0</v>
      </c>
      <c r="J28" s="234">
        <f t="shared" si="2"/>
        <v>0</v>
      </c>
      <c r="K28" s="234">
        <f t="shared" si="2"/>
        <v>0</v>
      </c>
    </row>
    <row r="29" spans="1:11" ht="12.75">
      <c r="A29" s="234"/>
      <c r="B29" s="234"/>
      <c r="C29" s="234"/>
      <c r="D29" s="247" t="s">
        <v>28</v>
      </c>
      <c r="E29" s="43" t="s">
        <v>209</v>
      </c>
      <c r="F29" s="234"/>
      <c r="G29" s="234">
        <f t="shared" si="2"/>
        <v>0</v>
      </c>
      <c r="H29" s="234">
        <f t="shared" si="2"/>
        <v>0</v>
      </c>
      <c r="I29" s="234">
        <f t="shared" si="2"/>
        <v>0</v>
      </c>
      <c r="J29" s="234">
        <f t="shared" si="2"/>
        <v>0</v>
      </c>
      <c r="K29" s="234">
        <f t="shared" si="2"/>
        <v>0</v>
      </c>
    </row>
    <row r="30" spans="1:11" ht="12.75">
      <c r="A30" s="234"/>
      <c r="B30" s="234"/>
      <c r="C30" s="234"/>
      <c r="D30" s="247" t="s">
        <v>318</v>
      </c>
      <c r="E30" s="43" t="s">
        <v>26</v>
      </c>
      <c r="F30" s="234"/>
      <c r="G30" s="234">
        <f t="shared" si="2"/>
        <v>0</v>
      </c>
      <c r="H30" s="234">
        <f t="shared" si="2"/>
        <v>0</v>
      </c>
      <c r="I30" s="234">
        <f t="shared" si="2"/>
        <v>0</v>
      </c>
      <c r="J30" s="234">
        <f t="shared" si="2"/>
        <v>0</v>
      </c>
      <c r="K30" s="234">
        <f t="shared" si="2"/>
        <v>0</v>
      </c>
    </row>
    <row r="31" spans="1:11" ht="12.75">
      <c r="A31" s="234"/>
      <c r="B31" s="46"/>
      <c r="C31" s="46"/>
      <c r="D31" s="52"/>
      <c r="E31" s="43" t="s">
        <v>8</v>
      </c>
      <c r="F31" s="249"/>
      <c r="G31" s="250">
        <f>H31+I31+J31+K31</f>
        <v>0</v>
      </c>
      <c r="H31" s="234">
        <f aca="true" t="shared" si="3" ref="H31:K33">H69+H108+H148+H187+H227+H267+H306</f>
        <v>0</v>
      </c>
      <c r="I31" s="234">
        <f t="shared" si="3"/>
        <v>0</v>
      </c>
      <c r="J31" s="234">
        <f t="shared" si="3"/>
        <v>0</v>
      </c>
      <c r="K31" s="234">
        <f t="shared" si="3"/>
        <v>0</v>
      </c>
    </row>
    <row r="32" spans="1:11" ht="12.75">
      <c r="A32" s="234"/>
      <c r="B32" s="46"/>
      <c r="C32" s="46"/>
      <c r="D32" s="52"/>
      <c r="E32" s="43" t="s">
        <v>7</v>
      </c>
      <c r="F32" s="249"/>
      <c r="G32" s="250">
        <f>H32+I32+J32+K32</f>
        <v>0</v>
      </c>
      <c r="H32" s="234">
        <f t="shared" si="3"/>
        <v>0</v>
      </c>
      <c r="I32" s="234">
        <f t="shared" si="3"/>
        <v>0</v>
      </c>
      <c r="J32" s="234">
        <f t="shared" si="3"/>
        <v>0</v>
      </c>
      <c r="K32" s="234">
        <f t="shared" si="3"/>
        <v>0</v>
      </c>
    </row>
    <row r="33" spans="1:11" ht="12.75">
      <c r="A33" s="234"/>
      <c r="B33" s="46"/>
      <c r="C33" s="46"/>
      <c r="D33" s="52"/>
      <c r="E33" s="43" t="s">
        <v>6</v>
      </c>
      <c r="F33" s="250"/>
      <c r="G33" s="250">
        <f>H33+I33+J33+K33</f>
        <v>17.14</v>
      </c>
      <c r="H33" s="234">
        <f t="shared" si="3"/>
        <v>17.14</v>
      </c>
      <c r="I33" s="234">
        <f t="shared" si="3"/>
        <v>0</v>
      </c>
      <c r="J33" s="234">
        <f t="shared" si="3"/>
        <v>0</v>
      </c>
      <c r="K33" s="234">
        <f t="shared" si="3"/>
        <v>0</v>
      </c>
    </row>
    <row r="35" spans="3:6" ht="12.75">
      <c r="C35" t="s">
        <v>321</v>
      </c>
      <c r="F35" t="s">
        <v>322</v>
      </c>
    </row>
    <row r="36" spans="3:6" ht="12.75">
      <c r="C36" t="s">
        <v>320</v>
      </c>
      <c r="F36" t="s">
        <v>323</v>
      </c>
    </row>
    <row r="39" spans="1:11" ht="12.75">
      <c r="A39" s="120" t="s">
        <v>268</v>
      </c>
      <c r="B39" s="5"/>
      <c r="C39" s="5"/>
      <c r="D39" s="4"/>
      <c r="E39" s="4"/>
      <c r="F39" s="4"/>
      <c r="G39" s="4"/>
      <c r="H39" s="4"/>
      <c r="I39" s="4"/>
      <c r="J39" s="4"/>
      <c r="K39" s="4" t="s">
        <v>319</v>
      </c>
    </row>
    <row r="40" spans="1:11" ht="12.75">
      <c r="A40" t="s">
        <v>307</v>
      </c>
      <c r="B40" s="5"/>
      <c r="C40" s="5"/>
      <c r="D40" s="4"/>
      <c r="E40" s="4"/>
      <c r="F40" s="4"/>
      <c r="G40" s="5"/>
      <c r="H40" s="4"/>
      <c r="I40" s="4"/>
      <c r="J40" s="4"/>
      <c r="K40" s="4"/>
    </row>
    <row r="41" spans="1:11" ht="12.75">
      <c r="A41" s="121" t="s">
        <v>324</v>
      </c>
      <c r="B41" s="5"/>
      <c r="C41" s="5"/>
      <c r="D41" s="4"/>
      <c r="E41" s="5" t="s">
        <v>329</v>
      </c>
      <c r="F41" s="5"/>
      <c r="G41" s="4"/>
      <c r="H41" s="4"/>
      <c r="I41" s="4"/>
      <c r="J41" s="4"/>
      <c r="K41" s="4"/>
    </row>
    <row r="42" spans="1:11" ht="12.75">
      <c r="A42" s="121"/>
      <c r="B42" s="5"/>
      <c r="C42" s="5"/>
      <c r="D42" s="4"/>
      <c r="E42" s="5"/>
      <c r="F42" s="5"/>
      <c r="G42" s="4"/>
      <c r="H42" s="4"/>
      <c r="I42" s="4"/>
      <c r="J42" s="4"/>
      <c r="K42" s="4"/>
    </row>
    <row r="43" spans="1:11" ht="12.75">
      <c r="A43" s="121"/>
      <c r="B43" s="5"/>
      <c r="C43" s="5"/>
      <c r="D43" s="4"/>
      <c r="E43" s="5"/>
      <c r="F43" s="5"/>
      <c r="G43" s="4"/>
      <c r="H43" s="37" t="s">
        <v>327</v>
      </c>
      <c r="K43" s="4"/>
    </row>
    <row r="44" spans="1:11" ht="12.75">
      <c r="A44" s="121"/>
      <c r="B44" s="5"/>
      <c r="C44" s="5"/>
      <c r="D44" s="4"/>
      <c r="E44" s="5"/>
      <c r="F44" s="5"/>
      <c r="G44" s="4"/>
      <c r="H44" s="4" t="s">
        <v>325</v>
      </c>
      <c r="I44" s="4"/>
      <c r="K44" s="4"/>
    </row>
    <row r="45" spans="1:11" ht="12.75">
      <c r="A45" s="121"/>
      <c r="B45" s="5"/>
      <c r="C45" s="5"/>
      <c r="D45" s="4"/>
      <c r="E45" s="5"/>
      <c r="F45" s="5"/>
      <c r="G45" s="4"/>
      <c r="H45" s="4" t="s">
        <v>326</v>
      </c>
      <c r="I45" s="4"/>
      <c r="K45" s="4"/>
    </row>
    <row r="46" spans="1:11" ht="12.75">
      <c r="A46" s="37"/>
      <c r="B46" s="5"/>
      <c r="C46" s="5"/>
      <c r="D46" s="4"/>
      <c r="E46" s="4"/>
      <c r="F46" s="4"/>
      <c r="K46" s="4"/>
    </row>
    <row r="47" spans="1:11" ht="12.75">
      <c r="A47" s="8"/>
      <c r="B47" s="5"/>
      <c r="C47" s="5"/>
      <c r="D47" s="117"/>
      <c r="E47" s="8" t="s">
        <v>262</v>
      </c>
      <c r="F47" s="8"/>
      <c r="K47" s="117"/>
    </row>
    <row r="48" spans="1:11" ht="12.75">
      <c r="A48" s="37"/>
      <c r="B48" s="5"/>
      <c r="C48" s="5"/>
      <c r="D48" s="4"/>
      <c r="E48" s="55" t="s">
        <v>279</v>
      </c>
      <c r="F48" s="55"/>
      <c r="G48" s="117"/>
      <c r="H48" s="4"/>
      <c r="I48" s="4"/>
      <c r="J48" s="4"/>
      <c r="K48" s="4"/>
    </row>
    <row r="49" spans="1:11" ht="13.5" thickBot="1">
      <c r="A49" s="115"/>
      <c r="B49" s="5"/>
      <c r="C49" s="5"/>
      <c r="D49" s="4"/>
      <c r="E49" s="129"/>
      <c r="F49" s="129"/>
      <c r="G49" s="4"/>
      <c r="H49" s="4"/>
      <c r="I49" s="4"/>
      <c r="J49" s="4"/>
      <c r="K49" s="4" t="s">
        <v>258</v>
      </c>
    </row>
    <row r="50" spans="1:11" ht="25.5">
      <c r="A50" s="114" t="s">
        <v>259</v>
      </c>
      <c r="B50" s="167" t="s">
        <v>24</v>
      </c>
      <c r="C50" s="167" t="s">
        <v>257</v>
      </c>
      <c r="D50" s="167" t="s">
        <v>22</v>
      </c>
      <c r="E50" s="112" t="s">
        <v>147</v>
      </c>
      <c r="F50" s="113" t="s">
        <v>269</v>
      </c>
      <c r="G50" s="113" t="s">
        <v>256</v>
      </c>
      <c r="H50" s="112" t="s">
        <v>255</v>
      </c>
      <c r="I50" s="112" t="s">
        <v>254</v>
      </c>
      <c r="J50" s="112" t="s">
        <v>253</v>
      </c>
      <c r="K50" s="111" t="s">
        <v>252</v>
      </c>
    </row>
    <row r="51" spans="1:11" ht="12.75">
      <c r="A51" s="110" t="s">
        <v>250</v>
      </c>
      <c r="B51" s="108" t="s">
        <v>249</v>
      </c>
      <c r="C51" s="108" t="s">
        <v>248</v>
      </c>
      <c r="D51" s="108" t="s">
        <v>247</v>
      </c>
      <c r="E51" s="108" t="s">
        <v>246</v>
      </c>
      <c r="F51" s="108"/>
      <c r="G51" s="109">
        <v>1</v>
      </c>
      <c r="H51" s="108">
        <v>2</v>
      </c>
      <c r="I51" s="108">
        <v>3</v>
      </c>
      <c r="J51" s="108">
        <v>4</v>
      </c>
      <c r="K51" s="107">
        <v>5</v>
      </c>
    </row>
    <row r="52" spans="1:11" ht="12.75">
      <c r="A52" s="13">
        <v>1</v>
      </c>
      <c r="B52" s="16"/>
      <c r="C52" s="16"/>
      <c r="D52" s="15"/>
      <c r="E52" s="96" t="s">
        <v>251</v>
      </c>
      <c r="F52" s="134"/>
      <c r="G52" s="122">
        <f>G53</f>
        <v>0</v>
      </c>
      <c r="H52" s="122">
        <f>H53</f>
        <v>0</v>
      </c>
      <c r="I52" s="122">
        <f>I53</f>
        <v>0</v>
      </c>
      <c r="J52" s="122">
        <f>J53</f>
        <v>0</v>
      </c>
      <c r="K52" s="122">
        <f>K53</f>
        <v>0</v>
      </c>
    </row>
    <row r="53" spans="1:11" ht="12.75">
      <c r="A53" s="13">
        <v>2</v>
      </c>
      <c r="B53" s="188" t="s">
        <v>281</v>
      </c>
      <c r="C53" s="16"/>
      <c r="D53" s="15"/>
      <c r="E53" s="19" t="s">
        <v>228</v>
      </c>
      <c r="F53" s="134"/>
      <c r="G53" s="122">
        <f>H53+I53+J53+K53</f>
        <v>0</v>
      </c>
      <c r="H53" s="122">
        <f>SUM(H54:H57)</f>
        <v>0</v>
      </c>
      <c r="I53" s="122">
        <f>SUM(I54:I57)</f>
        <v>0</v>
      </c>
      <c r="J53" s="122">
        <f>SUM(J54:J57)</f>
        <v>0</v>
      </c>
      <c r="K53" s="122">
        <f>SUM(K54:K57)</f>
        <v>0</v>
      </c>
    </row>
    <row r="54" spans="1:11" ht="12.75">
      <c r="A54" s="13">
        <v>3</v>
      </c>
      <c r="B54" s="16"/>
      <c r="C54" s="58" t="s">
        <v>80</v>
      </c>
      <c r="D54" s="15"/>
      <c r="E54" s="14" t="s">
        <v>224</v>
      </c>
      <c r="F54" s="248"/>
      <c r="G54" s="122">
        <f>H54+I54+J54+K54</f>
        <v>0</v>
      </c>
      <c r="H54" s="248"/>
      <c r="I54" s="248"/>
      <c r="J54" s="248"/>
      <c r="K54" s="248"/>
    </row>
    <row r="55" spans="1:11" ht="25.5">
      <c r="A55" s="13">
        <v>4</v>
      </c>
      <c r="B55" s="16"/>
      <c r="C55" s="56">
        <v>16</v>
      </c>
      <c r="D55" s="15"/>
      <c r="E55" s="22" t="s">
        <v>220</v>
      </c>
      <c r="F55" s="248"/>
      <c r="G55" s="122">
        <f>H55+I55+J55+K55</f>
        <v>0</v>
      </c>
      <c r="H55" s="248"/>
      <c r="I55" s="248"/>
      <c r="J55" s="248"/>
      <c r="K55" s="248"/>
    </row>
    <row r="56" spans="1:11" ht="12.75">
      <c r="A56" s="13">
        <v>5</v>
      </c>
      <c r="B56" s="16"/>
      <c r="C56" s="56">
        <v>20</v>
      </c>
      <c r="D56" s="15"/>
      <c r="E56" s="14" t="s">
        <v>217</v>
      </c>
      <c r="F56" s="248"/>
      <c r="G56" s="122">
        <f>H56+I56+J56+K56</f>
        <v>0</v>
      </c>
      <c r="H56" s="248"/>
      <c r="I56" s="248"/>
      <c r="J56" s="248"/>
      <c r="K56" s="248"/>
    </row>
    <row r="57" spans="1:11" ht="12.75">
      <c r="A57" s="13">
        <v>6</v>
      </c>
      <c r="B57" s="16"/>
      <c r="C57" s="56">
        <v>21</v>
      </c>
      <c r="D57" s="15"/>
      <c r="E57" s="14" t="s">
        <v>215</v>
      </c>
      <c r="F57" s="248"/>
      <c r="G57" s="122">
        <f>H57+I57+J57+K57</f>
        <v>0</v>
      </c>
      <c r="H57" s="248"/>
      <c r="I57" s="248"/>
      <c r="J57" s="248"/>
      <c r="K57" s="248"/>
    </row>
    <row r="58" spans="1:11" ht="12.75">
      <c r="A58" s="13">
        <v>7</v>
      </c>
      <c r="B58" s="16" t="s">
        <v>128</v>
      </c>
      <c r="C58" s="16" t="s">
        <v>308</v>
      </c>
      <c r="D58" s="15" t="s">
        <v>309</v>
      </c>
      <c r="E58" s="19" t="s">
        <v>147</v>
      </c>
      <c r="F58" s="134">
        <f>+F59+F60+F61</f>
        <v>0</v>
      </c>
      <c r="G58" s="122"/>
      <c r="H58" s="134"/>
      <c r="I58" s="134"/>
      <c r="J58" s="134"/>
      <c r="K58" s="136"/>
    </row>
    <row r="59" spans="1:11" ht="12.75">
      <c r="A59" s="234"/>
      <c r="B59" s="234"/>
      <c r="C59" s="234"/>
      <c r="D59" s="234"/>
      <c r="E59" s="43" t="s">
        <v>310</v>
      </c>
      <c r="F59" s="9">
        <f aca="true" t="shared" si="4" ref="F59:K59">F60+F61+F62</f>
        <v>0</v>
      </c>
      <c r="G59" s="9">
        <f t="shared" si="4"/>
        <v>0</v>
      </c>
      <c r="H59" s="9">
        <f t="shared" si="4"/>
        <v>0</v>
      </c>
      <c r="I59" s="9">
        <f t="shared" si="4"/>
        <v>0</v>
      </c>
      <c r="J59" s="9">
        <f t="shared" si="4"/>
        <v>0</v>
      </c>
      <c r="K59" s="9">
        <f t="shared" si="4"/>
        <v>0</v>
      </c>
    </row>
    <row r="60" spans="1:11" ht="12.75">
      <c r="A60" s="234"/>
      <c r="B60" s="234">
        <v>10</v>
      </c>
      <c r="C60" s="234"/>
      <c r="D60" s="234"/>
      <c r="E60" s="43" t="s">
        <v>311</v>
      </c>
      <c r="F60" s="234"/>
      <c r="G60" s="234">
        <f>H60+I60+J60+K60</f>
        <v>0</v>
      </c>
      <c r="H60" s="234"/>
      <c r="I60" s="234"/>
      <c r="J60" s="234"/>
      <c r="K60" s="234"/>
    </row>
    <row r="61" spans="1:11" ht="12.75">
      <c r="A61" s="234"/>
      <c r="B61" s="234">
        <v>20</v>
      </c>
      <c r="C61" s="234"/>
      <c r="D61" s="234"/>
      <c r="E61" s="43" t="s">
        <v>312</v>
      </c>
      <c r="F61" s="234"/>
      <c r="G61" s="234">
        <f>H61+I61+J61+K61</f>
        <v>0</v>
      </c>
      <c r="H61" s="234"/>
      <c r="I61" s="234"/>
      <c r="J61" s="234"/>
      <c r="K61" s="234"/>
    </row>
    <row r="62" spans="1:11" ht="12.75">
      <c r="A62" s="234"/>
      <c r="B62" s="234">
        <v>70</v>
      </c>
      <c r="C62" s="234"/>
      <c r="D62" s="234"/>
      <c r="E62" s="43" t="s">
        <v>313</v>
      </c>
      <c r="F62" s="234"/>
      <c r="G62" s="234">
        <f>H62+I62+J62+K62</f>
        <v>0</v>
      </c>
      <c r="H62" s="234"/>
      <c r="I62" s="234"/>
      <c r="J62" s="234"/>
      <c r="K62" s="234"/>
    </row>
    <row r="63" spans="1:11" ht="12.75">
      <c r="A63" s="234"/>
      <c r="B63" s="234">
        <v>71</v>
      </c>
      <c r="C63" s="234"/>
      <c r="D63" s="234"/>
      <c r="E63" s="43" t="s">
        <v>314</v>
      </c>
      <c r="F63" s="234"/>
      <c r="G63" s="234">
        <f>H63+I63+J63+K63</f>
        <v>0</v>
      </c>
      <c r="H63" s="234"/>
      <c r="I63" s="234"/>
      <c r="J63" s="234"/>
      <c r="K63" s="234"/>
    </row>
    <row r="64" spans="1:11" ht="12.75">
      <c r="A64" s="234"/>
      <c r="B64" s="234"/>
      <c r="C64" s="234">
        <v>1</v>
      </c>
      <c r="D64" s="234"/>
      <c r="E64" s="43" t="s">
        <v>315</v>
      </c>
      <c r="F64" s="234"/>
      <c r="G64" s="234">
        <f aca="true" t="shared" si="5" ref="G64:G71">H64+I64+J64+K64</f>
        <v>0</v>
      </c>
      <c r="H64" s="234"/>
      <c r="I64" s="234"/>
      <c r="J64" s="234"/>
      <c r="K64" s="234"/>
    </row>
    <row r="65" spans="1:11" ht="12.75">
      <c r="A65" s="234"/>
      <c r="B65" s="234"/>
      <c r="C65" s="234"/>
      <c r="D65" s="247" t="s">
        <v>12</v>
      </c>
      <c r="E65" s="43" t="s">
        <v>316</v>
      </c>
      <c r="F65" s="234"/>
      <c r="G65" s="234">
        <f t="shared" si="5"/>
        <v>0</v>
      </c>
      <c r="H65" s="234"/>
      <c r="I65" s="234"/>
      <c r="J65" s="234"/>
      <c r="K65" s="234"/>
    </row>
    <row r="66" spans="1:11" ht="12.75">
      <c r="A66" s="234"/>
      <c r="B66" s="234"/>
      <c r="C66" s="234"/>
      <c r="D66" s="247" t="s">
        <v>18</v>
      </c>
      <c r="E66" s="43" t="s">
        <v>317</v>
      </c>
      <c r="F66" s="234"/>
      <c r="G66" s="234">
        <f t="shared" si="5"/>
        <v>0</v>
      </c>
      <c r="H66" s="234"/>
      <c r="I66" s="234"/>
      <c r="J66" s="234"/>
      <c r="K66" s="234"/>
    </row>
    <row r="67" spans="1:11" ht="12.75">
      <c r="A67" s="234"/>
      <c r="B67" s="234"/>
      <c r="C67" s="234"/>
      <c r="D67" s="247" t="s">
        <v>28</v>
      </c>
      <c r="E67" s="43" t="s">
        <v>209</v>
      </c>
      <c r="F67" s="234"/>
      <c r="G67" s="234">
        <f t="shared" si="5"/>
        <v>0</v>
      </c>
      <c r="H67" s="234"/>
      <c r="I67" s="234"/>
      <c r="J67" s="234"/>
      <c r="K67" s="234"/>
    </row>
    <row r="68" spans="1:11" ht="12.75">
      <c r="A68" s="234"/>
      <c r="B68" s="234"/>
      <c r="C68" s="234"/>
      <c r="D68" s="247" t="s">
        <v>318</v>
      </c>
      <c r="E68" s="43" t="s">
        <v>26</v>
      </c>
      <c r="F68" s="234"/>
      <c r="G68" s="234">
        <f t="shared" si="5"/>
        <v>0</v>
      </c>
      <c r="H68" s="234"/>
      <c r="I68" s="234"/>
      <c r="J68" s="234"/>
      <c r="K68" s="234"/>
    </row>
    <row r="69" spans="1:11" ht="12.75">
      <c r="A69" s="234"/>
      <c r="B69" s="46"/>
      <c r="C69" s="46"/>
      <c r="D69" s="52"/>
      <c r="E69" s="43" t="s">
        <v>8</v>
      </c>
      <c r="F69" s="249"/>
      <c r="G69" s="250">
        <f t="shared" si="5"/>
        <v>0</v>
      </c>
      <c r="H69" s="249"/>
      <c r="I69" s="249">
        <f>I52-I59</f>
        <v>0</v>
      </c>
      <c r="J69" s="249">
        <f>J52-J59</f>
        <v>0</v>
      </c>
      <c r="K69" s="249"/>
    </row>
    <row r="70" spans="1:15" ht="12.75">
      <c r="A70" s="234"/>
      <c r="B70" s="46"/>
      <c r="C70" s="46"/>
      <c r="D70" s="52"/>
      <c r="E70" s="43" t="s">
        <v>7</v>
      </c>
      <c r="F70" s="249"/>
      <c r="G70" s="250">
        <f t="shared" si="5"/>
        <v>0</v>
      </c>
      <c r="H70" s="249">
        <f>H59-H52</f>
        <v>0</v>
      </c>
      <c r="I70" s="249"/>
      <c r="J70" s="249"/>
      <c r="K70" s="249">
        <f>K59-K52</f>
        <v>0</v>
      </c>
      <c r="L70" s="130">
        <f>H52-H59</f>
        <v>0</v>
      </c>
      <c r="M70" s="130"/>
      <c r="N70" s="130"/>
      <c r="O70" s="130">
        <f>K52-K59</f>
        <v>0</v>
      </c>
    </row>
    <row r="71" spans="1:11" ht="12.75">
      <c r="A71" s="234"/>
      <c r="B71" s="46"/>
      <c r="C71" s="46"/>
      <c r="D71" s="52"/>
      <c r="E71" s="43" t="s">
        <v>6</v>
      </c>
      <c r="F71" s="250"/>
      <c r="G71" s="250">
        <f t="shared" si="5"/>
        <v>17.14</v>
      </c>
      <c r="H71" s="250">
        <v>17.14</v>
      </c>
      <c r="I71" s="250"/>
      <c r="J71" s="250"/>
      <c r="K71" s="250"/>
    </row>
    <row r="72" ht="12.75">
      <c r="D72" s="246"/>
    </row>
    <row r="74" spans="3:6" ht="12.75">
      <c r="C74" t="s">
        <v>321</v>
      </c>
      <c r="F74" t="s">
        <v>322</v>
      </c>
    </row>
    <row r="75" spans="3:6" ht="12.75">
      <c r="C75" t="s">
        <v>320</v>
      </c>
      <c r="F75" t="s">
        <v>323</v>
      </c>
    </row>
    <row r="78" spans="1:11" ht="12.75">
      <c r="A78" s="120" t="s">
        <v>268</v>
      </c>
      <c r="B78" s="5"/>
      <c r="C78" s="5"/>
      <c r="D78" s="4"/>
      <c r="E78" s="4"/>
      <c r="F78" s="4"/>
      <c r="G78" s="4"/>
      <c r="H78" s="4"/>
      <c r="I78" s="4"/>
      <c r="J78" s="4"/>
      <c r="K78" s="4" t="s">
        <v>319</v>
      </c>
    </row>
    <row r="79" spans="1:11" ht="12.75">
      <c r="A79" t="s">
        <v>307</v>
      </c>
      <c r="B79" s="5"/>
      <c r="C79" s="5"/>
      <c r="D79" s="4"/>
      <c r="E79" s="4"/>
      <c r="F79" s="4"/>
      <c r="G79" s="5"/>
      <c r="H79" s="4"/>
      <c r="I79" s="4"/>
      <c r="J79" s="4"/>
      <c r="K79" s="4"/>
    </row>
    <row r="80" spans="1:11" ht="12.75">
      <c r="A80" s="121" t="s">
        <v>324</v>
      </c>
      <c r="B80" s="5"/>
      <c r="C80" s="5"/>
      <c r="D80" s="4"/>
      <c r="E80" s="5" t="s">
        <v>330</v>
      </c>
      <c r="F80" s="5"/>
      <c r="G80" s="4"/>
      <c r="H80" s="4"/>
      <c r="I80" s="4"/>
      <c r="J80" s="4"/>
      <c r="K80" s="4"/>
    </row>
    <row r="81" spans="1:11" ht="12.75">
      <c r="A81" s="121"/>
      <c r="B81" s="5"/>
      <c r="C81" s="5"/>
      <c r="D81" s="4"/>
      <c r="E81" s="5"/>
      <c r="F81" s="5"/>
      <c r="G81" s="4"/>
      <c r="H81" s="4"/>
      <c r="I81" s="4"/>
      <c r="J81" s="4"/>
      <c r="K81" s="4"/>
    </row>
    <row r="82" spans="1:11" ht="12.75">
      <c r="A82" s="121"/>
      <c r="B82" s="5"/>
      <c r="C82" s="5"/>
      <c r="D82" s="4"/>
      <c r="E82" s="5"/>
      <c r="F82" s="5"/>
      <c r="G82" s="4"/>
      <c r="H82" s="37" t="s">
        <v>327</v>
      </c>
      <c r="K82" s="4"/>
    </row>
    <row r="83" spans="1:11" ht="12.75">
      <c r="A83" s="121"/>
      <c r="B83" s="5"/>
      <c r="C83" s="5"/>
      <c r="D83" s="4"/>
      <c r="E83" s="5"/>
      <c r="F83" s="5"/>
      <c r="G83" s="4"/>
      <c r="H83" s="4" t="s">
        <v>325</v>
      </c>
      <c r="I83" s="4"/>
      <c r="K83" s="4"/>
    </row>
    <row r="84" spans="1:11" ht="12.75">
      <c r="A84" s="121"/>
      <c r="B84" s="5"/>
      <c r="C84" s="5"/>
      <c r="D84" s="4"/>
      <c r="E84" s="5"/>
      <c r="F84" s="5"/>
      <c r="G84" s="4"/>
      <c r="H84" s="4" t="s">
        <v>326</v>
      </c>
      <c r="I84" s="4"/>
      <c r="K84" s="4"/>
    </row>
    <row r="85" spans="1:11" ht="12.75">
      <c r="A85" s="37"/>
      <c r="B85" s="5"/>
      <c r="C85" s="5"/>
      <c r="D85" s="4"/>
      <c r="E85" s="4"/>
      <c r="F85" s="4"/>
      <c r="K85" s="4"/>
    </row>
    <row r="86" spans="1:11" ht="12.75">
      <c r="A86" s="8"/>
      <c r="B86" s="5"/>
      <c r="C86" s="5"/>
      <c r="D86" s="117"/>
      <c r="E86" s="8" t="s">
        <v>262</v>
      </c>
      <c r="F86" s="8"/>
      <c r="K86" s="117"/>
    </row>
    <row r="87" spans="1:11" ht="12.75">
      <c r="A87" s="37"/>
      <c r="B87" s="5"/>
      <c r="C87" s="5"/>
      <c r="D87" s="4"/>
      <c r="E87" s="55" t="s">
        <v>279</v>
      </c>
      <c r="F87" s="55"/>
      <c r="G87" s="117"/>
      <c r="H87" s="4"/>
      <c r="I87" s="4"/>
      <c r="J87" s="4"/>
      <c r="K87" s="4"/>
    </row>
    <row r="88" spans="1:11" ht="13.5" thickBot="1">
      <c r="A88" s="115"/>
      <c r="B88" s="5"/>
      <c r="C88" s="5"/>
      <c r="D88" s="4"/>
      <c r="E88" s="129"/>
      <c r="F88" s="129"/>
      <c r="G88" s="4"/>
      <c r="H88" s="4"/>
      <c r="I88" s="4"/>
      <c r="J88" s="4"/>
      <c r="K88" s="4" t="s">
        <v>258</v>
      </c>
    </row>
    <row r="89" spans="1:11" ht="25.5">
      <c r="A89" s="114" t="s">
        <v>259</v>
      </c>
      <c r="B89" s="167" t="s">
        <v>24</v>
      </c>
      <c r="C89" s="167" t="s">
        <v>257</v>
      </c>
      <c r="D89" s="167" t="s">
        <v>22</v>
      </c>
      <c r="E89" s="112" t="s">
        <v>147</v>
      </c>
      <c r="F89" s="113" t="s">
        <v>269</v>
      </c>
      <c r="G89" s="113" t="s">
        <v>256</v>
      </c>
      <c r="H89" s="112" t="s">
        <v>255</v>
      </c>
      <c r="I89" s="112" t="s">
        <v>254</v>
      </c>
      <c r="J89" s="112" t="s">
        <v>253</v>
      </c>
      <c r="K89" s="111" t="s">
        <v>252</v>
      </c>
    </row>
    <row r="90" spans="1:11" ht="12.75">
      <c r="A90" s="110" t="s">
        <v>250</v>
      </c>
      <c r="B90" s="108" t="s">
        <v>249</v>
      </c>
      <c r="C90" s="108" t="s">
        <v>248</v>
      </c>
      <c r="D90" s="108" t="s">
        <v>247</v>
      </c>
      <c r="E90" s="108" t="s">
        <v>246</v>
      </c>
      <c r="F90" s="108"/>
      <c r="G90" s="109">
        <v>1</v>
      </c>
      <c r="H90" s="108">
        <v>2</v>
      </c>
      <c r="I90" s="108">
        <v>3</v>
      </c>
      <c r="J90" s="108">
        <v>4</v>
      </c>
      <c r="K90" s="107">
        <v>5</v>
      </c>
    </row>
    <row r="91" spans="1:11" ht="12.75">
      <c r="A91" s="13">
        <v>1</v>
      </c>
      <c r="B91" s="16"/>
      <c r="C91" s="16"/>
      <c r="D91" s="15"/>
      <c r="E91" s="96" t="s">
        <v>251</v>
      </c>
      <c r="F91" s="134"/>
      <c r="G91" s="122">
        <f>G92</f>
        <v>0</v>
      </c>
      <c r="H91" s="122">
        <f>H92</f>
        <v>0</v>
      </c>
      <c r="I91" s="122">
        <f>I92</f>
        <v>0</v>
      </c>
      <c r="J91" s="122">
        <f>J92</f>
        <v>0</v>
      </c>
      <c r="K91" s="122">
        <f>K92</f>
        <v>0</v>
      </c>
    </row>
    <row r="92" spans="1:11" ht="12.75">
      <c r="A92" s="13">
        <v>2</v>
      </c>
      <c r="B92" s="188" t="s">
        <v>281</v>
      </c>
      <c r="C92" s="16"/>
      <c r="D92" s="15"/>
      <c r="E92" s="19" t="s">
        <v>228</v>
      </c>
      <c r="F92" s="134"/>
      <c r="G92" s="122">
        <f>H92+I92+J92+K92</f>
        <v>0</v>
      </c>
      <c r="H92" s="122">
        <f>SUM(H93:H96)</f>
        <v>0</v>
      </c>
      <c r="I92" s="122">
        <f>SUM(I93:I96)</f>
        <v>0</v>
      </c>
      <c r="J92" s="122">
        <f>SUM(J93:J96)</f>
        <v>0</v>
      </c>
      <c r="K92" s="122">
        <f>SUM(K93:K96)</f>
        <v>0</v>
      </c>
    </row>
    <row r="93" spans="1:11" ht="12.75">
      <c r="A93" s="13">
        <v>3</v>
      </c>
      <c r="B93" s="16"/>
      <c r="C93" s="58" t="s">
        <v>80</v>
      </c>
      <c r="D93" s="15"/>
      <c r="E93" s="14" t="s">
        <v>224</v>
      </c>
      <c r="F93" s="248"/>
      <c r="G93" s="122">
        <f>H93+I93+J93+K93</f>
        <v>0</v>
      </c>
      <c r="H93" s="248"/>
      <c r="I93" s="248"/>
      <c r="J93" s="248"/>
      <c r="K93" s="248"/>
    </row>
    <row r="94" spans="1:11" ht="25.5">
      <c r="A94" s="13">
        <v>4</v>
      </c>
      <c r="B94" s="16"/>
      <c r="C94" s="56">
        <v>16</v>
      </c>
      <c r="D94" s="15"/>
      <c r="E94" s="22" t="s">
        <v>220</v>
      </c>
      <c r="F94" s="248"/>
      <c r="G94" s="122">
        <f>H94+I94+J94+K94</f>
        <v>0</v>
      </c>
      <c r="H94" s="248"/>
      <c r="I94" s="248"/>
      <c r="J94" s="248"/>
      <c r="K94" s="248"/>
    </row>
    <row r="95" spans="1:11" ht="12.75">
      <c r="A95" s="13">
        <v>5</v>
      </c>
      <c r="B95" s="16"/>
      <c r="C95" s="56">
        <v>20</v>
      </c>
      <c r="D95" s="15"/>
      <c r="E95" s="14" t="s">
        <v>217</v>
      </c>
      <c r="F95" s="248"/>
      <c r="G95" s="122">
        <f>H95+I95+J95+K95</f>
        <v>0</v>
      </c>
      <c r="H95" s="248"/>
      <c r="I95" s="248"/>
      <c r="J95" s="248"/>
      <c r="K95" s="248"/>
    </row>
    <row r="96" spans="1:11" ht="12.75">
      <c r="A96" s="13">
        <v>6</v>
      </c>
      <c r="B96" s="16"/>
      <c r="C96" s="56">
        <v>21</v>
      </c>
      <c r="D96" s="15"/>
      <c r="E96" s="14" t="s">
        <v>215</v>
      </c>
      <c r="F96" s="248"/>
      <c r="G96" s="122">
        <f>H96+I96+J96+K96</f>
        <v>0</v>
      </c>
      <c r="H96" s="248"/>
      <c r="I96" s="248"/>
      <c r="J96" s="248"/>
      <c r="K96" s="248"/>
    </row>
    <row r="97" spans="1:11" ht="12.75">
      <c r="A97" s="13">
        <v>7</v>
      </c>
      <c r="B97" s="16" t="s">
        <v>128</v>
      </c>
      <c r="C97" s="16" t="s">
        <v>308</v>
      </c>
      <c r="D97" s="15" t="s">
        <v>309</v>
      </c>
      <c r="E97" s="19" t="s">
        <v>147</v>
      </c>
      <c r="F97" s="134">
        <f>+F98+F99+F100</f>
        <v>0</v>
      </c>
      <c r="G97" s="122"/>
      <c r="H97" s="134"/>
      <c r="I97" s="134"/>
      <c r="J97" s="134"/>
      <c r="K97" s="136"/>
    </row>
    <row r="98" spans="1:11" ht="12.75">
      <c r="A98" s="234"/>
      <c r="B98" s="234"/>
      <c r="C98" s="234"/>
      <c r="D98" s="234"/>
      <c r="E98" s="43" t="s">
        <v>310</v>
      </c>
      <c r="F98" s="234">
        <f>F99+F100+F101</f>
        <v>0</v>
      </c>
      <c r="G98" s="234">
        <f>G99+G100+G101</f>
        <v>0</v>
      </c>
      <c r="H98" s="234"/>
      <c r="I98" s="234"/>
      <c r="J98" s="234"/>
      <c r="K98" s="234"/>
    </row>
    <row r="99" spans="1:11" ht="12.75">
      <c r="A99" s="234"/>
      <c r="B99" s="234">
        <v>10</v>
      </c>
      <c r="C99" s="234"/>
      <c r="D99" s="234"/>
      <c r="E99" s="43" t="s">
        <v>311</v>
      </c>
      <c r="F99" s="234"/>
      <c r="G99" s="234">
        <f aca="true" t="shared" si="6" ref="G99:G110">H99+I99+J99+K99</f>
        <v>0</v>
      </c>
      <c r="H99" s="234"/>
      <c r="I99" s="234"/>
      <c r="J99" s="234"/>
      <c r="K99" s="234"/>
    </row>
    <row r="100" spans="1:11" ht="12.75">
      <c r="A100" s="234"/>
      <c r="B100" s="234">
        <v>20</v>
      </c>
      <c r="C100" s="234"/>
      <c r="D100" s="234"/>
      <c r="E100" s="43" t="s">
        <v>312</v>
      </c>
      <c r="F100" s="234"/>
      <c r="G100" s="234">
        <f t="shared" si="6"/>
        <v>0</v>
      </c>
      <c r="H100" s="234"/>
      <c r="I100" s="234"/>
      <c r="J100" s="234"/>
      <c r="K100" s="234"/>
    </row>
    <row r="101" spans="1:11" ht="12.75">
      <c r="A101" s="234"/>
      <c r="B101" s="234">
        <v>70</v>
      </c>
      <c r="C101" s="234"/>
      <c r="D101" s="234"/>
      <c r="E101" s="43" t="s">
        <v>313</v>
      </c>
      <c r="F101" s="234"/>
      <c r="G101" s="234">
        <f t="shared" si="6"/>
        <v>0</v>
      </c>
      <c r="H101" s="234"/>
      <c r="I101" s="234"/>
      <c r="J101" s="234"/>
      <c r="K101" s="234"/>
    </row>
    <row r="102" spans="1:11" ht="12.75">
      <c r="A102" s="234"/>
      <c r="B102" s="234">
        <v>71</v>
      </c>
      <c r="C102" s="234"/>
      <c r="D102" s="234"/>
      <c r="E102" s="43" t="s">
        <v>314</v>
      </c>
      <c r="F102" s="234"/>
      <c r="G102" s="234">
        <f t="shared" si="6"/>
        <v>0</v>
      </c>
      <c r="H102" s="234"/>
      <c r="I102" s="234"/>
      <c r="J102" s="234"/>
      <c r="K102" s="234"/>
    </row>
    <row r="103" spans="1:11" ht="12.75">
      <c r="A103" s="234"/>
      <c r="B103" s="234"/>
      <c r="C103" s="234">
        <v>1</v>
      </c>
      <c r="D103" s="234"/>
      <c r="E103" s="43" t="s">
        <v>315</v>
      </c>
      <c r="F103" s="234"/>
      <c r="G103" s="234">
        <f t="shared" si="6"/>
        <v>0</v>
      </c>
      <c r="H103" s="234">
        <f>H104+H105+H106+H107</f>
        <v>0</v>
      </c>
      <c r="I103" s="234">
        <f>I104+I105+I106+I107</f>
        <v>0</v>
      </c>
      <c r="J103" s="234">
        <f>J104+J105+J106+J107</f>
        <v>0</v>
      </c>
      <c r="K103" s="234">
        <f>K104+K105+K106+K107</f>
        <v>0</v>
      </c>
    </row>
    <row r="104" spans="1:11" ht="12.75">
      <c r="A104" s="234"/>
      <c r="B104" s="234"/>
      <c r="C104" s="234"/>
      <c r="D104" s="247" t="s">
        <v>12</v>
      </c>
      <c r="E104" s="43" t="s">
        <v>316</v>
      </c>
      <c r="F104" s="234"/>
      <c r="G104" s="234">
        <f t="shared" si="6"/>
        <v>0</v>
      </c>
      <c r="H104" s="234"/>
      <c r="I104" s="234"/>
      <c r="J104" s="234"/>
      <c r="K104" s="234"/>
    </row>
    <row r="105" spans="1:11" ht="12.75">
      <c r="A105" s="234"/>
      <c r="B105" s="234"/>
      <c r="C105" s="234"/>
      <c r="D105" s="247" t="s">
        <v>18</v>
      </c>
      <c r="E105" s="43" t="s">
        <v>317</v>
      </c>
      <c r="F105" s="234"/>
      <c r="G105" s="234">
        <f t="shared" si="6"/>
        <v>0</v>
      </c>
      <c r="H105" s="234"/>
      <c r="I105" s="234"/>
      <c r="J105" s="234"/>
      <c r="K105" s="234"/>
    </row>
    <row r="106" spans="1:11" ht="12.75">
      <c r="A106" s="234"/>
      <c r="B106" s="234"/>
      <c r="C106" s="234"/>
      <c r="D106" s="247" t="s">
        <v>28</v>
      </c>
      <c r="E106" s="43" t="s">
        <v>209</v>
      </c>
      <c r="F106" s="234"/>
      <c r="G106" s="234">
        <f t="shared" si="6"/>
        <v>0</v>
      </c>
      <c r="H106" s="234"/>
      <c r="I106" s="234"/>
      <c r="J106" s="234"/>
      <c r="K106" s="234"/>
    </row>
    <row r="107" spans="1:11" ht="12.75">
      <c r="A107" s="234"/>
      <c r="B107" s="234"/>
      <c r="C107" s="234"/>
      <c r="D107" s="247" t="s">
        <v>318</v>
      </c>
      <c r="E107" s="43" t="s">
        <v>26</v>
      </c>
      <c r="F107" s="234"/>
      <c r="G107" s="234">
        <f t="shared" si="6"/>
        <v>0</v>
      </c>
      <c r="H107" s="234"/>
      <c r="I107" s="234"/>
      <c r="J107" s="234"/>
      <c r="K107" s="234"/>
    </row>
    <row r="108" spans="1:16" ht="12.75">
      <c r="A108" s="234"/>
      <c r="B108" s="46"/>
      <c r="C108" s="46"/>
      <c r="D108" s="52"/>
      <c r="E108" s="43" t="s">
        <v>8</v>
      </c>
      <c r="F108" s="249"/>
      <c r="G108" s="250">
        <f t="shared" si="6"/>
        <v>0</v>
      </c>
      <c r="H108" s="249"/>
      <c r="I108" s="249">
        <f>I91-I98</f>
        <v>0</v>
      </c>
      <c r="J108" s="249"/>
      <c r="K108" s="249"/>
      <c r="M108" s="130"/>
      <c r="N108" s="130"/>
      <c r="O108" s="130">
        <f>J91-J98</f>
        <v>0</v>
      </c>
      <c r="P108" s="130">
        <f>K91-K98</f>
        <v>0</v>
      </c>
    </row>
    <row r="109" spans="1:11" ht="12.75">
      <c r="A109" s="234"/>
      <c r="B109" s="46"/>
      <c r="C109" s="46"/>
      <c r="D109" s="52"/>
      <c r="E109" s="43" t="s">
        <v>7</v>
      </c>
      <c r="F109" s="249"/>
      <c r="G109" s="250">
        <f t="shared" si="6"/>
        <v>0</v>
      </c>
      <c r="H109" s="249">
        <f>H98-H91</f>
        <v>0</v>
      </c>
      <c r="I109" s="249"/>
      <c r="J109" s="249"/>
      <c r="K109" s="249">
        <f>K98-K91</f>
        <v>0</v>
      </c>
    </row>
    <row r="110" spans="1:11" ht="12.75">
      <c r="A110" s="234"/>
      <c r="B110" s="46"/>
      <c r="C110" s="46"/>
      <c r="D110" s="52"/>
      <c r="E110" s="43" t="s">
        <v>6</v>
      </c>
      <c r="F110" s="250"/>
      <c r="G110" s="250">
        <f t="shared" si="6"/>
        <v>0</v>
      </c>
      <c r="H110" s="250"/>
      <c r="I110" s="250"/>
      <c r="J110" s="250"/>
      <c r="K110" s="250"/>
    </row>
    <row r="111" ht="12.75">
      <c r="D111" s="246"/>
    </row>
    <row r="112" ht="12.75">
      <c r="D112" s="246"/>
    </row>
    <row r="114" spans="3:6" ht="12.75">
      <c r="C114" t="s">
        <v>321</v>
      </c>
      <c r="F114" t="s">
        <v>322</v>
      </c>
    </row>
    <row r="115" spans="3:6" ht="12.75">
      <c r="C115" t="s">
        <v>320</v>
      </c>
      <c r="F115" t="s">
        <v>323</v>
      </c>
    </row>
    <row r="118" spans="1:11" ht="12.75">
      <c r="A118" s="120" t="s">
        <v>268</v>
      </c>
      <c r="B118" s="5"/>
      <c r="C118" s="5"/>
      <c r="D118" s="4"/>
      <c r="E118" s="4"/>
      <c r="F118" s="4"/>
      <c r="G118" s="4"/>
      <c r="H118" s="4"/>
      <c r="I118" s="4"/>
      <c r="J118" s="4"/>
      <c r="K118" s="4" t="s">
        <v>319</v>
      </c>
    </row>
    <row r="119" spans="1:11" ht="12.75">
      <c r="A119" t="s">
        <v>307</v>
      </c>
      <c r="B119" s="5"/>
      <c r="C119" s="5"/>
      <c r="D119" s="4"/>
      <c r="E119" s="4"/>
      <c r="F119" s="4"/>
      <c r="G119" s="5"/>
      <c r="H119" s="4"/>
      <c r="I119" s="4"/>
      <c r="J119" s="4"/>
      <c r="K119" s="4"/>
    </row>
    <row r="120" spans="1:11" ht="12.75">
      <c r="A120" s="121" t="s">
        <v>324</v>
      </c>
      <c r="B120" s="5"/>
      <c r="C120" s="5"/>
      <c r="D120" s="4"/>
      <c r="E120" s="5" t="s">
        <v>331</v>
      </c>
      <c r="F120" s="5"/>
      <c r="G120" s="4"/>
      <c r="H120" s="4"/>
      <c r="I120" s="4"/>
      <c r="J120" s="4"/>
      <c r="K120" s="4"/>
    </row>
    <row r="121" spans="1:11" ht="12.75">
      <c r="A121" s="121"/>
      <c r="B121" s="5"/>
      <c r="C121" s="5"/>
      <c r="D121" s="4"/>
      <c r="E121" s="5"/>
      <c r="F121" s="5"/>
      <c r="G121" s="4"/>
      <c r="H121" s="4"/>
      <c r="I121" s="4"/>
      <c r="J121" s="4"/>
      <c r="K121" s="4"/>
    </row>
    <row r="122" spans="1:11" ht="12.75">
      <c r="A122" s="121"/>
      <c r="B122" s="5"/>
      <c r="C122" s="5"/>
      <c r="D122" s="4"/>
      <c r="E122" s="5"/>
      <c r="F122" s="5"/>
      <c r="G122" s="4"/>
      <c r="H122" s="37" t="s">
        <v>327</v>
      </c>
      <c r="K122" s="4"/>
    </row>
    <row r="123" spans="1:11" ht="12.75">
      <c r="A123" s="121"/>
      <c r="B123" s="5"/>
      <c r="C123" s="5"/>
      <c r="D123" s="4"/>
      <c r="E123" s="5"/>
      <c r="F123" s="5"/>
      <c r="G123" s="4"/>
      <c r="H123" s="4" t="s">
        <v>325</v>
      </c>
      <c r="I123" s="4"/>
      <c r="K123" s="4"/>
    </row>
    <row r="124" spans="1:11" ht="12.75">
      <c r="A124" s="121"/>
      <c r="B124" s="5"/>
      <c r="C124" s="5"/>
      <c r="D124" s="4"/>
      <c r="E124" s="5"/>
      <c r="F124" s="5"/>
      <c r="G124" s="4"/>
      <c r="H124" s="4" t="s">
        <v>326</v>
      </c>
      <c r="I124" s="4"/>
      <c r="K124" s="4"/>
    </row>
    <row r="125" spans="1:11" ht="12.75">
      <c r="A125" s="37"/>
      <c r="B125" s="5"/>
      <c r="C125" s="5"/>
      <c r="D125" s="4"/>
      <c r="E125" s="4"/>
      <c r="F125" s="4"/>
      <c r="K125" s="4"/>
    </row>
    <row r="126" spans="1:11" ht="12.75">
      <c r="A126" s="8"/>
      <c r="B126" s="5"/>
      <c r="C126" s="5"/>
      <c r="D126" s="117"/>
      <c r="E126" s="8" t="s">
        <v>262</v>
      </c>
      <c r="F126" s="8"/>
      <c r="K126" s="117"/>
    </row>
    <row r="127" spans="1:11" ht="12.75">
      <c r="A127" s="37"/>
      <c r="B127" s="5"/>
      <c r="C127" s="5"/>
      <c r="D127" s="4"/>
      <c r="E127" s="55" t="s">
        <v>279</v>
      </c>
      <c r="F127" s="55"/>
      <c r="G127" s="117"/>
      <c r="H127" s="4"/>
      <c r="I127" s="4"/>
      <c r="J127" s="4"/>
      <c r="K127" s="4"/>
    </row>
    <row r="128" spans="1:11" ht="13.5" thickBot="1">
      <c r="A128" s="115"/>
      <c r="B128" s="5"/>
      <c r="C128" s="5"/>
      <c r="D128" s="4"/>
      <c r="E128" s="129"/>
      <c r="F128" s="129"/>
      <c r="G128" s="4"/>
      <c r="H128" s="4"/>
      <c r="I128" s="4"/>
      <c r="J128" s="4"/>
      <c r="K128" s="4" t="s">
        <v>258</v>
      </c>
    </row>
    <row r="129" spans="1:11" ht="25.5">
      <c r="A129" s="114" t="s">
        <v>259</v>
      </c>
      <c r="B129" s="167" t="s">
        <v>24</v>
      </c>
      <c r="C129" s="167" t="s">
        <v>257</v>
      </c>
      <c r="D129" s="167" t="s">
        <v>22</v>
      </c>
      <c r="E129" s="112" t="s">
        <v>147</v>
      </c>
      <c r="F129" s="113" t="s">
        <v>269</v>
      </c>
      <c r="G129" s="113" t="s">
        <v>256</v>
      </c>
      <c r="H129" s="112" t="s">
        <v>255</v>
      </c>
      <c r="I129" s="112" t="s">
        <v>254</v>
      </c>
      <c r="J129" s="112" t="s">
        <v>253</v>
      </c>
      <c r="K129" s="111" t="s">
        <v>252</v>
      </c>
    </row>
    <row r="130" spans="1:11" ht="12.75">
      <c r="A130" s="110" t="s">
        <v>250</v>
      </c>
      <c r="B130" s="108" t="s">
        <v>249</v>
      </c>
      <c r="C130" s="108" t="s">
        <v>248</v>
      </c>
      <c r="D130" s="108" t="s">
        <v>247</v>
      </c>
      <c r="E130" s="108" t="s">
        <v>246</v>
      </c>
      <c r="F130" s="108"/>
      <c r="G130" s="109">
        <v>1</v>
      </c>
      <c r="H130" s="108">
        <v>2</v>
      </c>
      <c r="I130" s="108">
        <v>3</v>
      </c>
      <c r="J130" s="108">
        <v>4</v>
      </c>
      <c r="K130" s="107">
        <v>5</v>
      </c>
    </row>
    <row r="131" spans="1:11" ht="12.75">
      <c r="A131" s="13">
        <v>1</v>
      </c>
      <c r="B131" s="16"/>
      <c r="C131" s="16"/>
      <c r="D131" s="15"/>
      <c r="E131" s="96" t="s">
        <v>251</v>
      </c>
      <c r="F131" s="134"/>
      <c r="G131" s="122">
        <f>G132</f>
        <v>0</v>
      </c>
      <c r="H131" s="122">
        <f>H132</f>
        <v>0</v>
      </c>
      <c r="I131" s="122">
        <f>I132</f>
        <v>0</v>
      </c>
      <c r="J131" s="122">
        <f>J132</f>
        <v>0</v>
      </c>
      <c r="K131" s="122">
        <f>K132</f>
        <v>0</v>
      </c>
    </row>
    <row r="132" spans="1:11" ht="12.75">
      <c r="A132" s="13">
        <v>2</v>
      </c>
      <c r="B132" s="188" t="s">
        <v>281</v>
      </c>
      <c r="C132" s="16"/>
      <c r="D132" s="15"/>
      <c r="E132" s="19" t="s">
        <v>228</v>
      </c>
      <c r="F132" s="134"/>
      <c r="G132" s="122">
        <f>H132+I132+J132+K132</f>
        <v>0</v>
      </c>
      <c r="H132" s="122">
        <f>SUM(H133:H136)</f>
        <v>0</v>
      </c>
      <c r="I132" s="122">
        <f>SUM(I133:I136)</f>
        <v>0</v>
      </c>
      <c r="J132" s="122">
        <f>SUM(J133:J136)</f>
        <v>0</v>
      </c>
      <c r="K132" s="122">
        <f>SUM(K133:K136)</f>
        <v>0</v>
      </c>
    </row>
    <row r="133" spans="1:11" ht="12.75">
      <c r="A133" s="13">
        <v>3</v>
      </c>
      <c r="B133" s="16"/>
      <c r="C133" s="58" t="s">
        <v>80</v>
      </c>
      <c r="D133" s="15"/>
      <c r="E133" s="14" t="s">
        <v>224</v>
      </c>
      <c r="F133" s="248"/>
      <c r="G133" s="122">
        <f>H133+I133+J133+K133</f>
        <v>0</v>
      </c>
      <c r="H133" s="248"/>
      <c r="I133" s="248"/>
      <c r="J133" s="248"/>
      <c r="K133" s="248"/>
    </row>
    <row r="134" spans="1:11" ht="25.5">
      <c r="A134" s="13">
        <v>4</v>
      </c>
      <c r="B134" s="16"/>
      <c r="C134" s="56">
        <v>16</v>
      </c>
      <c r="D134" s="15"/>
      <c r="E134" s="22" t="s">
        <v>220</v>
      </c>
      <c r="F134" s="248"/>
      <c r="G134" s="122">
        <f>H134+I134+J134+K134</f>
        <v>0</v>
      </c>
      <c r="H134" s="248"/>
      <c r="I134" s="248"/>
      <c r="J134" s="248"/>
      <c r="K134" s="248"/>
    </row>
    <row r="135" spans="1:11" ht="12.75">
      <c r="A135" s="13">
        <v>5</v>
      </c>
      <c r="B135" s="16"/>
      <c r="C135" s="56">
        <v>20</v>
      </c>
      <c r="D135" s="15"/>
      <c r="E135" s="14" t="s">
        <v>217</v>
      </c>
      <c r="F135" s="248"/>
      <c r="G135" s="122">
        <f>H135+I135+J135+K135</f>
        <v>0</v>
      </c>
      <c r="H135" s="248"/>
      <c r="I135" s="248"/>
      <c r="J135" s="248"/>
      <c r="K135" s="248"/>
    </row>
    <row r="136" spans="1:11" ht="12.75">
      <c r="A136" s="13">
        <v>6</v>
      </c>
      <c r="B136" s="16"/>
      <c r="C136" s="56">
        <v>21</v>
      </c>
      <c r="D136" s="15"/>
      <c r="E136" s="14" t="s">
        <v>215</v>
      </c>
      <c r="F136" s="248"/>
      <c r="G136" s="122">
        <f>H136+I136+J136+K136</f>
        <v>0</v>
      </c>
      <c r="H136" s="248"/>
      <c r="I136" s="248"/>
      <c r="J136" s="248"/>
      <c r="K136" s="248"/>
    </row>
    <row r="137" spans="1:11" ht="12.75">
      <c r="A137" s="13">
        <v>7</v>
      </c>
      <c r="B137" s="16" t="s">
        <v>128</v>
      </c>
      <c r="C137" s="16" t="s">
        <v>308</v>
      </c>
      <c r="D137" s="15" t="s">
        <v>309</v>
      </c>
      <c r="E137" s="19" t="s">
        <v>147</v>
      </c>
      <c r="F137" s="134">
        <f>+F138+F139+F140</f>
        <v>0</v>
      </c>
      <c r="G137" s="122"/>
      <c r="H137" s="134"/>
      <c r="I137" s="134"/>
      <c r="J137" s="134"/>
      <c r="K137" s="136"/>
    </row>
    <row r="138" spans="1:11" ht="12.75">
      <c r="A138" s="234"/>
      <c r="B138" s="234"/>
      <c r="C138" s="234"/>
      <c r="D138" s="234"/>
      <c r="E138" s="43" t="s">
        <v>310</v>
      </c>
      <c r="F138" s="234">
        <f>F139+F140+F141</f>
        <v>0</v>
      </c>
      <c r="G138" s="234">
        <f>G139+G140</f>
        <v>0</v>
      </c>
      <c r="H138" s="234"/>
      <c r="I138" s="234"/>
      <c r="J138" s="234"/>
      <c r="K138" s="234"/>
    </row>
    <row r="139" spans="1:11" ht="12.75">
      <c r="A139" s="234"/>
      <c r="B139" s="234">
        <v>10</v>
      </c>
      <c r="C139" s="234"/>
      <c r="D139" s="234"/>
      <c r="E139" s="43" t="s">
        <v>311</v>
      </c>
      <c r="F139" s="234"/>
      <c r="G139" s="234">
        <f>H139+I139+J139+K139</f>
        <v>0</v>
      </c>
      <c r="H139" s="234"/>
      <c r="I139" s="234"/>
      <c r="J139" s="234"/>
      <c r="K139" s="234"/>
    </row>
    <row r="140" spans="1:11" ht="12.75">
      <c r="A140" s="234"/>
      <c r="B140" s="234">
        <v>20</v>
      </c>
      <c r="C140" s="234"/>
      <c r="D140" s="234"/>
      <c r="E140" s="43" t="s">
        <v>312</v>
      </c>
      <c r="F140" s="234"/>
      <c r="G140" s="234">
        <f>H140+I140+J140+K140</f>
        <v>0</v>
      </c>
      <c r="H140" s="234"/>
      <c r="I140" s="234"/>
      <c r="J140" s="234"/>
      <c r="K140" s="234"/>
    </row>
    <row r="141" spans="1:11" ht="12.75">
      <c r="A141" s="234"/>
      <c r="B141" s="234">
        <v>70</v>
      </c>
      <c r="C141" s="234"/>
      <c r="D141" s="234"/>
      <c r="E141" s="43" t="s">
        <v>313</v>
      </c>
      <c r="F141" s="234"/>
      <c r="G141" s="234">
        <f>H141+I141+J141+K141</f>
        <v>0</v>
      </c>
      <c r="H141" s="234"/>
      <c r="I141" s="234"/>
      <c r="J141" s="234"/>
      <c r="K141" s="234"/>
    </row>
    <row r="142" spans="1:11" ht="12.75">
      <c r="A142" s="234"/>
      <c r="B142" s="234">
        <v>71</v>
      </c>
      <c r="C142" s="234"/>
      <c r="D142" s="234"/>
      <c r="E142" s="43" t="s">
        <v>314</v>
      </c>
      <c r="F142" s="234"/>
      <c r="G142" s="234">
        <f>H142+I142+J142+K142</f>
        <v>0</v>
      </c>
      <c r="H142" s="234"/>
      <c r="I142" s="234"/>
      <c r="J142" s="234"/>
      <c r="K142" s="234"/>
    </row>
    <row r="143" spans="1:11" ht="12.75">
      <c r="A143" s="234"/>
      <c r="B143" s="234"/>
      <c r="C143" s="234">
        <v>1</v>
      </c>
      <c r="D143" s="234"/>
      <c r="E143" s="43" t="s">
        <v>315</v>
      </c>
      <c r="F143" s="234"/>
      <c r="G143" s="234">
        <f>H143+I143+J143+K143</f>
        <v>0</v>
      </c>
      <c r="H143" s="234">
        <f>H144+H145+H146+H147</f>
        <v>0</v>
      </c>
      <c r="I143" s="234">
        <f>I144+I145+I146+I147</f>
        <v>0</v>
      </c>
      <c r="J143" s="234">
        <f>J144+J145+J146+J147</f>
        <v>0</v>
      </c>
      <c r="K143" s="234">
        <f>K144+K145+K146+K147</f>
        <v>0</v>
      </c>
    </row>
    <row r="144" spans="1:11" ht="12.75">
      <c r="A144" s="234"/>
      <c r="B144" s="234"/>
      <c r="C144" s="234"/>
      <c r="D144" s="247" t="s">
        <v>12</v>
      </c>
      <c r="E144" s="43" t="s">
        <v>316</v>
      </c>
      <c r="F144" s="234"/>
      <c r="G144" s="234">
        <f aca="true" t="shared" si="7" ref="G144:G150">H144+I144+J144+K144</f>
        <v>0</v>
      </c>
      <c r="H144" s="234"/>
      <c r="I144" s="234"/>
      <c r="J144" s="234"/>
      <c r="K144" s="234"/>
    </row>
    <row r="145" spans="1:11" ht="12.75">
      <c r="A145" s="234"/>
      <c r="B145" s="234"/>
      <c r="C145" s="234"/>
      <c r="D145" s="247" t="s">
        <v>18</v>
      </c>
      <c r="E145" s="43" t="s">
        <v>317</v>
      </c>
      <c r="F145" s="234"/>
      <c r="G145" s="234">
        <f t="shared" si="7"/>
        <v>0</v>
      </c>
      <c r="H145" s="234"/>
      <c r="I145" s="234"/>
      <c r="J145" s="234"/>
      <c r="K145" s="234"/>
    </row>
    <row r="146" spans="1:11" ht="12.75">
      <c r="A146" s="234"/>
      <c r="B146" s="234"/>
      <c r="C146" s="234"/>
      <c r="D146" s="247" t="s">
        <v>28</v>
      </c>
      <c r="E146" s="43" t="s">
        <v>209</v>
      </c>
      <c r="F146" s="234"/>
      <c r="G146" s="234">
        <f t="shared" si="7"/>
        <v>0</v>
      </c>
      <c r="H146" s="234"/>
      <c r="I146" s="234"/>
      <c r="J146" s="234"/>
      <c r="K146" s="234"/>
    </row>
    <row r="147" spans="1:11" ht="12.75">
      <c r="A147" s="234"/>
      <c r="B147" s="234"/>
      <c r="C147" s="234"/>
      <c r="D147" s="247" t="s">
        <v>318</v>
      </c>
      <c r="E147" s="43" t="s">
        <v>26</v>
      </c>
      <c r="F147" s="234"/>
      <c r="G147" s="234">
        <f t="shared" si="7"/>
        <v>0</v>
      </c>
      <c r="H147" s="234"/>
      <c r="I147" s="234"/>
      <c r="J147" s="234"/>
      <c r="K147" s="234"/>
    </row>
    <row r="148" spans="1:11" ht="12.75">
      <c r="A148" s="234"/>
      <c r="B148" s="46"/>
      <c r="C148" s="46"/>
      <c r="D148" s="52"/>
      <c r="E148" s="43" t="s">
        <v>8</v>
      </c>
      <c r="F148" s="249"/>
      <c r="G148" s="250">
        <f t="shared" si="7"/>
        <v>0</v>
      </c>
      <c r="H148" s="249"/>
      <c r="I148" s="249"/>
      <c r="J148" s="249"/>
      <c r="K148" s="249"/>
    </row>
    <row r="149" spans="1:16" ht="12.75">
      <c r="A149" s="234"/>
      <c r="B149" s="46"/>
      <c r="C149" s="46"/>
      <c r="D149" s="52"/>
      <c r="E149" s="43" t="s">
        <v>7</v>
      </c>
      <c r="F149" s="249"/>
      <c r="G149" s="250">
        <f t="shared" si="7"/>
        <v>0</v>
      </c>
      <c r="H149" s="249">
        <f>H138-H131</f>
        <v>0</v>
      </c>
      <c r="I149" s="249"/>
      <c r="J149" s="249">
        <f>J138-J131</f>
        <v>0</v>
      </c>
      <c r="K149" s="249">
        <f>K138-K131</f>
        <v>0</v>
      </c>
      <c r="M149" s="130"/>
      <c r="N149" s="130"/>
      <c r="O149" s="130">
        <f>J131-J138</f>
        <v>0</v>
      </c>
      <c r="P149" s="130">
        <f>K131-K138</f>
        <v>0</v>
      </c>
    </row>
    <row r="150" spans="1:11" ht="12.75">
      <c r="A150" s="234"/>
      <c r="B150" s="46"/>
      <c r="C150" s="46"/>
      <c r="D150" s="52"/>
      <c r="E150" s="43" t="s">
        <v>6</v>
      </c>
      <c r="F150" s="250"/>
      <c r="G150" s="250">
        <f t="shared" si="7"/>
        <v>0</v>
      </c>
      <c r="H150" s="250"/>
      <c r="I150" s="250"/>
      <c r="J150" s="250"/>
      <c r="K150" s="250"/>
    </row>
    <row r="151" ht="12.75">
      <c r="D151" s="246"/>
    </row>
    <row r="153" spans="3:6" ht="12.75">
      <c r="C153" t="s">
        <v>321</v>
      </c>
      <c r="F153" t="s">
        <v>322</v>
      </c>
    </row>
    <row r="154" spans="3:6" ht="12.75">
      <c r="C154" t="s">
        <v>320</v>
      </c>
      <c r="F154" t="s">
        <v>323</v>
      </c>
    </row>
    <row r="157" spans="1:11" ht="12.75">
      <c r="A157" s="120" t="s">
        <v>268</v>
      </c>
      <c r="B157" s="5"/>
      <c r="C157" s="5"/>
      <c r="D157" s="4"/>
      <c r="E157" s="4"/>
      <c r="F157" s="4"/>
      <c r="G157" s="4"/>
      <c r="H157" s="4"/>
      <c r="I157" s="4"/>
      <c r="J157" s="4"/>
      <c r="K157" s="4" t="s">
        <v>319</v>
      </c>
    </row>
    <row r="158" spans="1:11" ht="12.75">
      <c r="A158" t="s">
        <v>307</v>
      </c>
      <c r="B158" s="5"/>
      <c r="C158" s="5"/>
      <c r="D158" s="4"/>
      <c r="E158" s="4"/>
      <c r="F158" s="4"/>
      <c r="G158" s="5"/>
      <c r="H158" s="4"/>
      <c r="I158" s="4"/>
      <c r="J158" s="4"/>
      <c r="K158" s="4"/>
    </row>
    <row r="159" spans="1:11" ht="12.75">
      <c r="A159" s="121" t="s">
        <v>324</v>
      </c>
      <c r="B159" s="5"/>
      <c r="C159" s="5"/>
      <c r="D159" s="4"/>
      <c r="E159" s="5" t="s">
        <v>332</v>
      </c>
      <c r="F159" s="5"/>
      <c r="G159" s="4"/>
      <c r="H159" s="4"/>
      <c r="I159" s="4"/>
      <c r="J159" s="4"/>
      <c r="K159" s="4"/>
    </row>
    <row r="160" spans="1:11" ht="12.75">
      <c r="A160" s="121"/>
      <c r="B160" s="5"/>
      <c r="C160" s="5"/>
      <c r="D160" s="4"/>
      <c r="E160" s="5"/>
      <c r="F160" s="5"/>
      <c r="G160" s="4"/>
      <c r="H160" s="4"/>
      <c r="I160" s="4"/>
      <c r="J160" s="4"/>
      <c r="K160" s="4"/>
    </row>
    <row r="161" spans="1:11" ht="12.75">
      <c r="A161" s="121"/>
      <c r="B161" s="5"/>
      <c r="C161" s="5"/>
      <c r="D161" s="4"/>
      <c r="E161" s="5"/>
      <c r="F161" s="5"/>
      <c r="G161" s="4"/>
      <c r="H161" s="37" t="s">
        <v>327</v>
      </c>
      <c r="K161" s="4"/>
    </row>
    <row r="162" spans="1:11" ht="12.75">
      <c r="A162" s="121"/>
      <c r="B162" s="5"/>
      <c r="C162" s="5"/>
      <c r="D162" s="4"/>
      <c r="E162" s="5"/>
      <c r="F162" s="5"/>
      <c r="G162" s="4"/>
      <c r="H162" s="4" t="s">
        <v>325</v>
      </c>
      <c r="I162" s="4"/>
      <c r="K162" s="4"/>
    </row>
    <row r="163" spans="1:11" ht="12.75">
      <c r="A163" s="121"/>
      <c r="B163" s="5"/>
      <c r="C163" s="5"/>
      <c r="D163" s="4"/>
      <c r="E163" s="5"/>
      <c r="F163" s="5"/>
      <c r="G163" s="4"/>
      <c r="H163" s="4" t="s">
        <v>326</v>
      </c>
      <c r="I163" s="4"/>
      <c r="K163" s="4"/>
    </row>
    <row r="164" spans="1:11" ht="12.75">
      <c r="A164" s="37"/>
      <c r="B164" s="5"/>
      <c r="C164" s="5"/>
      <c r="D164" s="4"/>
      <c r="E164" s="4"/>
      <c r="F164" s="4"/>
      <c r="K164" s="4"/>
    </row>
    <row r="165" spans="1:11" ht="12.75">
      <c r="A165" s="8"/>
      <c r="B165" s="5"/>
      <c r="C165" s="5"/>
      <c r="D165" s="117"/>
      <c r="E165" s="8" t="s">
        <v>262</v>
      </c>
      <c r="F165" s="8"/>
      <c r="K165" s="117"/>
    </row>
    <row r="166" spans="1:11" ht="12.75">
      <c r="A166" s="37"/>
      <c r="B166" s="5"/>
      <c r="C166" s="5"/>
      <c r="D166" s="4"/>
      <c r="E166" s="55" t="s">
        <v>279</v>
      </c>
      <c r="F166" s="55"/>
      <c r="G166" s="117"/>
      <c r="H166" s="4"/>
      <c r="I166" s="4"/>
      <c r="J166" s="4"/>
      <c r="K166" s="4"/>
    </row>
    <row r="167" spans="1:11" ht="13.5" thickBot="1">
      <c r="A167" s="115"/>
      <c r="B167" s="5"/>
      <c r="C167" s="5"/>
      <c r="D167" s="4"/>
      <c r="E167" s="129"/>
      <c r="F167" s="129"/>
      <c r="G167" s="4"/>
      <c r="H167" s="4"/>
      <c r="I167" s="4"/>
      <c r="J167" s="4"/>
      <c r="K167" s="4" t="s">
        <v>258</v>
      </c>
    </row>
    <row r="168" spans="1:11" ht="25.5">
      <c r="A168" s="114" t="s">
        <v>259</v>
      </c>
      <c r="B168" s="167" t="s">
        <v>24</v>
      </c>
      <c r="C168" s="167" t="s">
        <v>257</v>
      </c>
      <c r="D168" s="167" t="s">
        <v>22</v>
      </c>
      <c r="E168" s="112" t="s">
        <v>147</v>
      </c>
      <c r="F168" s="113" t="s">
        <v>269</v>
      </c>
      <c r="G168" s="113" t="s">
        <v>256</v>
      </c>
      <c r="H168" s="112" t="s">
        <v>255</v>
      </c>
      <c r="I168" s="112" t="s">
        <v>254</v>
      </c>
      <c r="J168" s="112" t="s">
        <v>253</v>
      </c>
      <c r="K168" s="111" t="s">
        <v>252</v>
      </c>
    </row>
    <row r="169" spans="1:11" ht="12.75">
      <c r="A169" s="110" t="s">
        <v>250</v>
      </c>
      <c r="B169" s="108" t="s">
        <v>249</v>
      </c>
      <c r="C169" s="108" t="s">
        <v>248</v>
      </c>
      <c r="D169" s="108" t="s">
        <v>247</v>
      </c>
      <c r="E169" s="108" t="s">
        <v>246</v>
      </c>
      <c r="F169" s="108"/>
      <c r="G169" s="109">
        <v>1</v>
      </c>
      <c r="H169" s="108">
        <v>2</v>
      </c>
      <c r="I169" s="108">
        <v>3</v>
      </c>
      <c r="J169" s="108">
        <v>4</v>
      </c>
      <c r="K169" s="107">
        <v>5</v>
      </c>
    </row>
    <row r="170" spans="1:11" ht="12.75">
      <c r="A170" s="13">
        <v>1</v>
      </c>
      <c r="B170" s="16"/>
      <c r="C170" s="16"/>
      <c r="D170" s="15"/>
      <c r="E170" s="96" t="s">
        <v>251</v>
      </c>
      <c r="F170" s="134"/>
      <c r="G170" s="122">
        <f>G171</f>
        <v>0</v>
      </c>
      <c r="H170" s="122">
        <f>H171</f>
        <v>0</v>
      </c>
      <c r="I170" s="122">
        <f>I171</f>
        <v>0</v>
      </c>
      <c r="J170" s="122">
        <f>J171</f>
        <v>0</v>
      </c>
      <c r="K170" s="122">
        <f>K171</f>
        <v>0</v>
      </c>
    </row>
    <row r="171" spans="1:11" ht="12.75">
      <c r="A171" s="13">
        <v>2</v>
      </c>
      <c r="B171" s="188" t="s">
        <v>281</v>
      </c>
      <c r="C171" s="16"/>
      <c r="D171" s="15"/>
      <c r="E171" s="19" t="s">
        <v>228</v>
      </c>
      <c r="F171" s="134"/>
      <c r="G171" s="122">
        <f>H171+I171+J171+K171</f>
        <v>0</v>
      </c>
      <c r="H171" s="122">
        <f>SUM(H172:H175)</f>
        <v>0</v>
      </c>
      <c r="I171" s="122">
        <f>SUM(I172:I175)</f>
        <v>0</v>
      </c>
      <c r="J171" s="122">
        <f>SUM(J172:J175)</f>
        <v>0</v>
      </c>
      <c r="K171" s="122">
        <f>SUM(K172:K175)</f>
        <v>0</v>
      </c>
    </row>
    <row r="172" spans="1:11" ht="12.75">
      <c r="A172" s="13">
        <v>3</v>
      </c>
      <c r="B172" s="16"/>
      <c r="C172" s="58" t="s">
        <v>80</v>
      </c>
      <c r="D172" s="15"/>
      <c r="E172" s="14" t="s">
        <v>224</v>
      </c>
      <c r="F172" s="248"/>
      <c r="G172" s="122">
        <f>H172+I172+J172+K172</f>
        <v>0</v>
      </c>
      <c r="H172" s="248"/>
      <c r="I172" s="248"/>
      <c r="J172" s="248"/>
      <c r="K172" s="248"/>
    </row>
    <row r="173" spans="1:11" ht="25.5">
      <c r="A173" s="13">
        <v>4</v>
      </c>
      <c r="B173" s="16"/>
      <c r="C173" s="56">
        <v>16</v>
      </c>
      <c r="D173" s="15"/>
      <c r="E173" s="22" t="s">
        <v>220</v>
      </c>
      <c r="F173" s="248"/>
      <c r="G173" s="122">
        <f>H173+I173+J173+K173</f>
        <v>0</v>
      </c>
      <c r="H173" s="248"/>
      <c r="I173" s="248"/>
      <c r="J173" s="248"/>
      <c r="K173" s="248"/>
    </row>
    <row r="174" spans="1:11" ht="12.75">
      <c r="A174" s="13">
        <v>5</v>
      </c>
      <c r="B174" s="16"/>
      <c r="C174" s="56">
        <v>20</v>
      </c>
      <c r="D174" s="15"/>
      <c r="E174" s="14" t="s">
        <v>217</v>
      </c>
      <c r="F174" s="248"/>
      <c r="G174" s="122">
        <f>H174+I174+J174+K174</f>
        <v>0</v>
      </c>
      <c r="H174" s="248"/>
      <c r="I174" s="248"/>
      <c r="J174" s="248"/>
      <c r="K174" s="248"/>
    </row>
    <row r="175" spans="1:11" ht="12.75">
      <c r="A175" s="13">
        <v>6</v>
      </c>
      <c r="B175" s="16"/>
      <c r="C175" s="56">
        <v>21</v>
      </c>
      <c r="D175" s="15"/>
      <c r="E175" s="14" t="s">
        <v>215</v>
      </c>
      <c r="F175" s="248"/>
      <c r="G175" s="122">
        <f>H175+I175+J175+K175</f>
        <v>0</v>
      </c>
      <c r="H175" s="248"/>
      <c r="I175" s="248"/>
      <c r="J175" s="248"/>
      <c r="K175" s="248"/>
    </row>
    <row r="176" spans="1:11" ht="12.75">
      <c r="A176" s="13">
        <v>7</v>
      </c>
      <c r="B176" s="16" t="s">
        <v>128</v>
      </c>
      <c r="C176" s="16" t="s">
        <v>308</v>
      </c>
      <c r="D176" s="15" t="s">
        <v>309</v>
      </c>
      <c r="E176" s="19" t="s">
        <v>147</v>
      </c>
      <c r="F176" s="134">
        <f>+F177+F178+F179</f>
        <v>0</v>
      </c>
      <c r="G176" s="122"/>
      <c r="H176" s="134"/>
      <c r="I176" s="134"/>
      <c r="J176" s="134"/>
      <c r="K176" s="136"/>
    </row>
    <row r="177" spans="1:11" ht="12.75">
      <c r="A177" s="234"/>
      <c r="B177" s="234"/>
      <c r="C177" s="234"/>
      <c r="D177" s="234"/>
      <c r="E177" s="43" t="s">
        <v>310</v>
      </c>
      <c r="F177" s="234">
        <f>F178+F179+F180</f>
        <v>0</v>
      </c>
      <c r="G177" s="234">
        <f>G178+G179+G180</f>
        <v>0</v>
      </c>
      <c r="H177" s="234"/>
      <c r="I177" s="234"/>
      <c r="J177" s="234"/>
      <c r="K177" s="234"/>
    </row>
    <row r="178" spans="1:11" ht="12.75">
      <c r="A178" s="234"/>
      <c r="B178" s="234">
        <v>10</v>
      </c>
      <c r="C178" s="234"/>
      <c r="D178" s="234"/>
      <c r="E178" s="43" t="s">
        <v>311</v>
      </c>
      <c r="F178" s="234"/>
      <c r="G178" s="234">
        <f>H178+I178+J178+K178</f>
        <v>0</v>
      </c>
      <c r="H178" s="234"/>
      <c r="I178" s="234"/>
      <c r="J178" s="234"/>
      <c r="K178" s="234"/>
    </row>
    <row r="179" spans="1:11" ht="12.75">
      <c r="A179" s="234"/>
      <c r="B179" s="234">
        <v>20</v>
      </c>
      <c r="C179" s="234"/>
      <c r="D179" s="234"/>
      <c r="E179" s="43" t="s">
        <v>312</v>
      </c>
      <c r="F179" s="234"/>
      <c r="G179" s="234">
        <f>H179+I179+J179+K179</f>
        <v>0</v>
      </c>
      <c r="H179" s="234"/>
      <c r="I179" s="234"/>
      <c r="J179" s="234"/>
      <c r="K179" s="234"/>
    </row>
    <row r="180" spans="1:11" ht="12.75">
      <c r="A180" s="234"/>
      <c r="B180" s="234">
        <v>70</v>
      </c>
      <c r="C180" s="234"/>
      <c r="D180" s="234"/>
      <c r="E180" s="43" t="s">
        <v>313</v>
      </c>
      <c r="F180" s="234"/>
      <c r="G180" s="234">
        <f>H180+I180+J180+K180</f>
        <v>0</v>
      </c>
      <c r="H180" s="234"/>
      <c r="I180" s="234"/>
      <c r="J180" s="234"/>
      <c r="K180" s="234"/>
    </row>
    <row r="181" spans="1:11" ht="12.75">
      <c r="A181" s="234"/>
      <c r="B181" s="234">
        <v>71</v>
      </c>
      <c r="C181" s="234"/>
      <c r="D181" s="234"/>
      <c r="E181" s="43" t="s">
        <v>314</v>
      </c>
      <c r="F181" s="234"/>
      <c r="G181" s="234">
        <f>H181+I181+J181+K181</f>
        <v>0</v>
      </c>
      <c r="H181" s="234"/>
      <c r="I181" s="234"/>
      <c r="J181" s="234"/>
      <c r="K181" s="234"/>
    </row>
    <row r="182" spans="1:11" ht="12.75">
      <c r="A182" s="234"/>
      <c r="B182" s="234"/>
      <c r="C182" s="234">
        <v>1</v>
      </c>
      <c r="D182" s="234"/>
      <c r="E182" s="43" t="s">
        <v>315</v>
      </c>
      <c r="F182" s="234"/>
      <c r="G182" s="234">
        <f aca="true" t="shared" si="8" ref="G182:G189">H182+I182+J182+K182</f>
        <v>0</v>
      </c>
      <c r="H182" s="234"/>
      <c r="I182" s="234"/>
      <c r="J182" s="234"/>
      <c r="K182" s="234"/>
    </row>
    <row r="183" spans="1:11" ht="12.75">
      <c r="A183" s="234"/>
      <c r="B183" s="234"/>
      <c r="C183" s="234"/>
      <c r="D183" s="247" t="s">
        <v>12</v>
      </c>
      <c r="E183" s="43" t="s">
        <v>316</v>
      </c>
      <c r="F183" s="234"/>
      <c r="G183" s="234">
        <f t="shared" si="8"/>
        <v>0</v>
      </c>
      <c r="H183" s="234"/>
      <c r="I183" s="234"/>
      <c r="J183" s="234"/>
      <c r="K183" s="234"/>
    </row>
    <row r="184" spans="1:11" ht="12.75">
      <c r="A184" s="234"/>
      <c r="B184" s="234"/>
      <c r="C184" s="234"/>
      <c r="D184" s="247" t="s">
        <v>18</v>
      </c>
      <c r="E184" s="43" t="s">
        <v>317</v>
      </c>
      <c r="F184" s="234"/>
      <c r="G184" s="234">
        <f t="shared" si="8"/>
        <v>0</v>
      </c>
      <c r="H184" s="234"/>
      <c r="I184" s="234"/>
      <c r="J184" s="234"/>
      <c r="K184" s="234"/>
    </row>
    <row r="185" spans="1:11" ht="12.75">
      <c r="A185" s="234"/>
      <c r="B185" s="234"/>
      <c r="C185" s="234"/>
      <c r="D185" s="247" t="s">
        <v>28</v>
      </c>
      <c r="E185" s="43" t="s">
        <v>209</v>
      </c>
      <c r="F185" s="234"/>
      <c r="G185" s="234">
        <f t="shared" si="8"/>
        <v>0</v>
      </c>
      <c r="H185" s="234"/>
      <c r="I185" s="234"/>
      <c r="J185" s="234"/>
      <c r="K185" s="234"/>
    </row>
    <row r="186" spans="1:11" ht="12.75">
      <c r="A186" s="234"/>
      <c r="B186" s="234"/>
      <c r="C186" s="234"/>
      <c r="D186" s="247" t="s">
        <v>318</v>
      </c>
      <c r="E186" s="43" t="s">
        <v>26</v>
      </c>
      <c r="F186" s="234"/>
      <c r="G186" s="234">
        <f t="shared" si="8"/>
        <v>0</v>
      </c>
      <c r="H186" s="234"/>
      <c r="I186" s="234"/>
      <c r="J186" s="234"/>
      <c r="K186" s="234"/>
    </row>
    <row r="187" spans="1:11" ht="12.75">
      <c r="A187" s="234"/>
      <c r="B187" s="46"/>
      <c r="C187" s="46"/>
      <c r="D187" s="52"/>
      <c r="E187" s="43" t="s">
        <v>8</v>
      </c>
      <c r="F187" s="249"/>
      <c r="G187" s="250">
        <f t="shared" si="8"/>
        <v>0</v>
      </c>
      <c r="H187" s="249"/>
      <c r="I187" s="249">
        <f>I170-I177</f>
        <v>0</v>
      </c>
      <c r="J187" s="249"/>
      <c r="K187" s="249"/>
    </row>
    <row r="188" spans="1:16" ht="12.75">
      <c r="A188" s="234"/>
      <c r="B188" s="46"/>
      <c r="C188" s="46"/>
      <c r="D188" s="52"/>
      <c r="E188" s="43" t="s">
        <v>7</v>
      </c>
      <c r="F188" s="249"/>
      <c r="G188" s="250">
        <f t="shared" si="8"/>
        <v>0</v>
      </c>
      <c r="H188" s="249">
        <f>H177-H170</f>
        <v>0</v>
      </c>
      <c r="I188" s="249"/>
      <c r="J188" s="249">
        <f>J177-J170</f>
        <v>0</v>
      </c>
      <c r="K188" s="249">
        <f>K177-K170</f>
        <v>0</v>
      </c>
      <c r="M188" s="130"/>
      <c r="N188" s="130"/>
      <c r="O188" s="130">
        <f>J170-J177</f>
        <v>0</v>
      </c>
      <c r="P188" s="130">
        <f>K170-K177</f>
        <v>0</v>
      </c>
    </row>
    <row r="189" spans="1:11" ht="12.75">
      <c r="A189" s="234"/>
      <c r="B189" s="46"/>
      <c r="C189" s="46"/>
      <c r="D189" s="52"/>
      <c r="E189" s="43" t="s">
        <v>6</v>
      </c>
      <c r="F189" s="250"/>
      <c r="G189" s="250">
        <f t="shared" si="8"/>
        <v>0</v>
      </c>
      <c r="H189" s="250"/>
      <c r="I189" s="250"/>
      <c r="J189" s="250"/>
      <c r="K189" s="250"/>
    </row>
    <row r="190" ht="12.75">
      <c r="D190" s="246"/>
    </row>
    <row r="192" spans="3:6" ht="12.75">
      <c r="C192" t="s">
        <v>321</v>
      </c>
      <c r="F192" t="s">
        <v>322</v>
      </c>
    </row>
    <row r="193" spans="3:6" ht="12.75">
      <c r="C193" t="s">
        <v>320</v>
      </c>
      <c r="F193" t="s">
        <v>323</v>
      </c>
    </row>
    <row r="197" spans="1:11" ht="12.75">
      <c r="A197" s="120" t="s">
        <v>268</v>
      </c>
      <c r="B197" s="5"/>
      <c r="C197" s="5"/>
      <c r="D197" s="4"/>
      <c r="E197" s="4"/>
      <c r="F197" s="4"/>
      <c r="G197" s="4"/>
      <c r="H197" s="4"/>
      <c r="I197" s="4"/>
      <c r="J197" s="4"/>
      <c r="K197" s="4" t="s">
        <v>319</v>
      </c>
    </row>
    <row r="198" spans="1:11" ht="12.75">
      <c r="A198" t="s">
        <v>307</v>
      </c>
      <c r="B198" s="5"/>
      <c r="C198" s="5"/>
      <c r="D198" s="4"/>
      <c r="E198" s="4"/>
      <c r="F198" s="4"/>
      <c r="G198" s="5"/>
      <c r="H198" s="4"/>
      <c r="I198" s="4"/>
      <c r="J198" s="4"/>
      <c r="K198" s="4"/>
    </row>
    <row r="199" spans="1:11" ht="12.75">
      <c r="A199" s="121" t="s">
        <v>324</v>
      </c>
      <c r="B199" s="5"/>
      <c r="C199" s="5"/>
      <c r="D199" s="4"/>
      <c r="E199" s="5" t="s">
        <v>333</v>
      </c>
      <c r="F199" s="5"/>
      <c r="G199" s="4"/>
      <c r="H199" s="4"/>
      <c r="I199" s="4"/>
      <c r="J199" s="4"/>
      <c r="K199" s="4"/>
    </row>
    <row r="200" spans="1:11" ht="12.75">
      <c r="A200" s="121"/>
      <c r="B200" s="5"/>
      <c r="C200" s="5"/>
      <c r="D200" s="4"/>
      <c r="E200" s="5"/>
      <c r="F200" s="5"/>
      <c r="G200" s="4"/>
      <c r="H200" s="4"/>
      <c r="I200" s="4"/>
      <c r="J200" s="4"/>
      <c r="K200" s="4"/>
    </row>
    <row r="201" spans="1:11" ht="12.75">
      <c r="A201" s="121"/>
      <c r="B201" s="5"/>
      <c r="C201" s="5"/>
      <c r="D201" s="4"/>
      <c r="E201" s="5"/>
      <c r="F201" s="5"/>
      <c r="G201" s="4"/>
      <c r="H201" s="37" t="s">
        <v>327</v>
      </c>
      <c r="K201" s="4"/>
    </row>
    <row r="202" spans="1:11" ht="12.75">
      <c r="A202" s="121"/>
      <c r="B202" s="5"/>
      <c r="C202" s="5"/>
      <c r="D202" s="4"/>
      <c r="E202" s="5"/>
      <c r="F202" s="5"/>
      <c r="G202" s="4"/>
      <c r="H202" s="4" t="s">
        <v>325</v>
      </c>
      <c r="I202" s="4"/>
      <c r="K202" s="4"/>
    </row>
    <row r="203" spans="1:11" ht="12.75">
      <c r="A203" s="121"/>
      <c r="B203" s="5"/>
      <c r="C203" s="5"/>
      <c r="D203" s="4"/>
      <c r="E203" s="5"/>
      <c r="F203" s="5"/>
      <c r="G203" s="4"/>
      <c r="H203" s="4" t="s">
        <v>326</v>
      </c>
      <c r="I203" s="4"/>
      <c r="K203" s="4"/>
    </row>
    <row r="204" spans="1:11" ht="12.75">
      <c r="A204" s="37"/>
      <c r="B204" s="5"/>
      <c r="C204" s="5"/>
      <c r="D204" s="4"/>
      <c r="E204" s="4"/>
      <c r="F204" s="4"/>
      <c r="K204" s="4"/>
    </row>
    <row r="205" spans="1:11" ht="12.75">
      <c r="A205" s="8"/>
      <c r="B205" s="5"/>
      <c r="C205" s="5"/>
      <c r="D205" s="117"/>
      <c r="E205" s="8" t="s">
        <v>262</v>
      </c>
      <c r="F205" s="8"/>
      <c r="K205" s="117"/>
    </row>
    <row r="206" spans="1:11" ht="12.75">
      <c r="A206" s="37"/>
      <c r="B206" s="5"/>
      <c r="C206" s="5"/>
      <c r="D206" s="4"/>
      <c r="E206" s="55" t="s">
        <v>279</v>
      </c>
      <c r="F206" s="55"/>
      <c r="G206" s="117"/>
      <c r="H206" s="4"/>
      <c r="I206" s="4"/>
      <c r="J206" s="4"/>
      <c r="K206" s="4"/>
    </row>
    <row r="207" spans="1:11" ht="13.5" thickBot="1">
      <c r="A207" s="115"/>
      <c r="B207" s="5"/>
      <c r="C207" s="5"/>
      <c r="D207" s="4"/>
      <c r="E207" s="129"/>
      <c r="F207" s="129"/>
      <c r="G207" s="4"/>
      <c r="H207" s="4"/>
      <c r="I207" s="4"/>
      <c r="J207" s="4"/>
      <c r="K207" s="4" t="s">
        <v>258</v>
      </c>
    </row>
    <row r="208" spans="1:11" ht="25.5">
      <c r="A208" s="114" t="s">
        <v>259</v>
      </c>
      <c r="B208" s="167" t="s">
        <v>24</v>
      </c>
      <c r="C208" s="167" t="s">
        <v>257</v>
      </c>
      <c r="D208" s="167" t="s">
        <v>22</v>
      </c>
      <c r="E208" s="112" t="s">
        <v>147</v>
      </c>
      <c r="F208" s="113" t="s">
        <v>269</v>
      </c>
      <c r="G208" s="113" t="s">
        <v>256</v>
      </c>
      <c r="H208" s="112" t="s">
        <v>255</v>
      </c>
      <c r="I208" s="112" t="s">
        <v>254</v>
      </c>
      <c r="J208" s="112" t="s">
        <v>253</v>
      </c>
      <c r="K208" s="111" t="s">
        <v>252</v>
      </c>
    </row>
    <row r="209" spans="1:11" ht="12.75">
      <c r="A209" s="110" t="s">
        <v>250</v>
      </c>
      <c r="B209" s="108" t="s">
        <v>249</v>
      </c>
      <c r="C209" s="108" t="s">
        <v>248</v>
      </c>
      <c r="D209" s="108" t="s">
        <v>247</v>
      </c>
      <c r="E209" s="108" t="s">
        <v>246</v>
      </c>
      <c r="F209" s="108"/>
      <c r="G209" s="109">
        <v>1</v>
      </c>
      <c r="H209" s="108">
        <v>2</v>
      </c>
      <c r="I209" s="108">
        <v>3</v>
      </c>
      <c r="J209" s="108">
        <v>4</v>
      </c>
      <c r="K209" s="107">
        <v>5</v>
      </c>
    </row>
    <row r="210" spans="1:11" ht="12.75">
      <c r="A210" s="13">
        <v>1</v>
      </c>
      <c r="B210" s="16"/>
      <c r="C210" s="16"/>
      <c r="D210" s="15"/>
      <c r="E210" s="96" t="s">
        <v>251</v>
      </c>
      <c r="F210" s="134"/>
      <c r="G210" s="122">
        <f>G211</f>
        <v>0</v>
      </c>
      <c r="H210" s="122">
        <f>H211</f>
        <v>0</v>
      </c>
      <c r="I210" s="122">
        <f>I211</f>
        <v>0</v>
      </c>
      <c r="J210" s="122">
        <f>J211</f>
        <v>0</v>
      </c>
      <c r="K210" s="122">
        <f>K211</f>
        <v>0</v>
      </c>
    </row>
    <row r="211" spans="1:11" ht="12.75">
      <c r="A211" s="13">
        <v>2</v>
      </c>
      <c r="B211" s="188" t="s">
        <v>281</v>
      </c>
      <c r="C211" s="16"/>
      <c r="D211" s="15"/>
      <c r="E211" s="19" t="s">
        <v>228</v>
      </c>
      <c r="F211" s="134"/>
      <c r="G211" s="122">
        <f>H211+I211+J211+K211</f>
        <v>0</v>
      </c>
      <c r="H211" s="122">
        <f>SUM(H212:H215)</f>
        <v>0</v>
      </c>
      <c r="I211" s="122">
        <f>SUM(I212:I215)</f>
        <v>0</v>
      </c>
      <c r="J211" s="122">
        <f>SUM(J212:J215)</f>
        <v>0</v>
      </c>
      <c r="K211" s="122">
        <f>SUM(K212:K215)</f>
        <v>0</v>
      </c>
    </row>
    <row r="212" spans="1:11" ht="12.75">
      <c r="A212" s="13">
        <v>3</v>
      </c>
      <c r="B212" s="16"/>
      <c r="C212" s="58" t="s">
        <v>80</v>
      </c>
      <c r="D212" s="15"/>
      <c r="E212" s="14" t="s">
        <v>224</v>
      </c>
      <c r="F212" s="248"/>
      <c r="G212" s="122">
        <f>H212+I212+J212+K212</f>
        <v>0</v>
      </c>
      <c r="H212" s="248"/>
      <c r="I212" s="248"/>
      <c r="J212" s="248"/>
      <c r="K212" s="248"/>
    </row>
    <row r="213" spans="1:11" ht="25.5">
      <c r="A213" s="13">
        <v>4</v>
      </c>
      <c r="B213" s="16"/>
      <c r="C213" s="56">
        <v>16</v>
      </c>
      <c r="D213" s="15"/>
      <c r="E213" s="22" t="s">
        <v>220</v>
      </c>
      <c r="F213" s="248"/>
      <c r="G213" s="122">
        <f>H213+I213+J213+K213</f>
        <v>0</v>
      </c>
      <c r="H213" s="248"/>
      <c r="I213" s="248"/>
      <c r="J213" s="248"/>
      <c r="K213" s="248"/>
    </row>
    <row r="214" spans="1:11" ht="12.75">
      <c r="A214" s="13">
        <v>5</v>
      </c>
      <c r="B214" s="16"/>
      <c r="C214" s="56">
        <v>20</v>
      </c>
      <c r="D214" s="15"/>
      <c r="E214" s="14" t="s">
        <v>217</v>
      </c>
      <c r="F214" s="248"/>
      <c r="G214" s="122">
        <f>H214+I214+J214+K214</f>
        <v>0</v>
      </c>
      <c r="H214" s="248"/>
      <c r="I214" s="248"/>
      <c r="J214" s="248"/>
      <c r="K214" s="248"/>
    </row>
    <row r="215" spans="1:11" ht="12.75">
      <c r="A215" s="13">
        <v>6</v>
      </c>
      <c r="B215" s="16"/>
      <c r="C215" s="56">
        <v>21</v>
      </c>
      <c r="D215" s="15"/>
      <c r="E215" s="14" t="s">
        <v>215</v>
      </c>
      <c r="F215" s="248"/>
      <c r="G215" s="122">
        <f>H215+I215+J215+K215</f>
        <v>0</v>
      </c>
      <c r="H215" s="248"/>
      <c r="I215" s="248"/>
      <c r="J215" s="248"/>
      <c r="K215" s="248"/>
    </row>
    <row r="216" spans="1:11" ht="12.75">
      <c r="A216" s="13">
        <v>7</v>
      </c>
      <c r="B216" s="16" t="s">
        <v>128</v>
      </c>
      <c r="C216" s="16" t="s">
        <v>308</v>
      </c>
      <c r="D216" s="15" t="s">
        <v>309</v>
      </c>
      <c r="E216" s="19" t="s">
        <v>147</v>
      </c>
      <c r="F216" s="134">
        <f>+F217+F218+F219</f>
        <v>0</v>
      </c>
      <c r="G216" s="122"/>
      <c r="H216" s="134"/>
      <c r="I216" s="134"/>
      <c r="J216" s="134"/>
      <c r="K216" s="136"/>
    </row>
    <row r="217" spans="1:11" ht="12.75">
      <c r="A217" s="234"/>
      <c r="B217" s="234"/>
      <c r="C217" s="234"/>
      <c r="D217" s="234"/>
      <c r="E217" s="43" t="s">
        <v>310</v>
      </c>
      <c r="F217" s="234">
        <f>F218+F219+F220</f>
        <v>0</v>
      </c>
      <c r="G217" s="234">
        <f>G218+G219+G220</f>
        <v>0</v>
      </c>
      <c r="H217" s="234"/>
      <c r="I217" s="234"/>
      <c r="J217" s="234"/>
      <c r="K217" s="234"/>
    </row>
    <row r="218" spans="1:11" ht="12.75">
      <c r="A218" s="234"/>
      <c r="B218" s="234">
        <v>10</v>
      </c>
      <c r="C218" s="234"/>
      <c r="D218" s="234"/>
      <c r="E218" s="43" t="s">
        <v>311</v>
      </c>
      <c r="F218" s="234"/>
      <c r="G218" s="234">
        <f>H218+I218+J218+K218</f>
        <v>0</v>
      </c>
      <c r="H218" s="234"/>
      <c r="I218" s="234"/>
      <c r="J218" s="234"/>
      <c r="K218" s="234"/>
    </row>
    <row r="219" spans="1:11" ht="12.75">
      <c r="A219" s="234"/>
      <c r="B219" s="234">
        <v>20</v>
      </c>
      <c r="C219" s="234"/>
      <c r="D219" s="234"/>
      <c r="E219" s="43" t="s">
        <v>312</v>
      </c>
      <c r="F219" s="234"/>
      <c r="G219" s="234">
        <f>H219+I219+J219+K219</f>
        <v>0</v>
      </c>
      <c r="H219" s="234"/>
      <c r="I219" s="234"/>
      <c r="J219" s="234"/>
      <c r="K219" s="234"/>
    </row>
    <row r="220" spans="1:11" ht="12.75">
      <c r="A220" s="234"/>
      <c r="B220" s="234">
        <v>70</v>
      </c>
      <c r="C220" s="234"/>
      <c r="D220" s="234"/>
      <c r="E220" s="43" t="s">
        <v>313</v>
      </c>
      <c r="F220" s="234"/>
      <c r="G220" s="234">
        <f>H220+I220+J220+K220</f>
        <v>0</v>
      </c>
      <c r="H220" s="234"/>
      <c r="I220" s="234"/>
      <c r="J220" s="234"/>
      <c r="K220" s="234"/>
    </row>
    <row r="221" spans="1:11" ht="12.75">
      <c r="A221" s="234"/>
      <c r="B221" s="234">
        <v>71</v>
      </c>
      <c r="C221" s="234"/>
      <c r="D221" s="234"/>
      <c r="E221" s="43" t="s">
        <v>314</v>
      </c>
      <c r="F221" s="234"/>
      <c r="G221" s="234">
        <f>H221+I221+J221+K221</f>
        <v>0</v>
      </c>
      <c r="H221" s="234"/>
      <c r="I221" s="234"/>
      <c r="J221" s="234"/>
      <c r="K221" s="234"/>
    </row>
    <row r="222" spans="1:11" ht="12.75">
      <c r="A222" s="234"/>
      <c r="B222" s="234"/>
      <c r="C222" s="234">
        <v>1</v>
      </c>
      <c r="D222" s="234"/>
      <c r="E222" s="43" t="s">
        <v>315</v>
      </c>
      <c r="F222" s="234"/>
      <c r="G222" s="234">
        <f>H222+I222+J222+K222</f>
        <v>0</v>
      </c>
      <c r="H222" s="234"/>
      <c r="I222" s="234"/>
      <c r="J222" s="234"/>
      <c r="K222" s="234"/>
    </row>
    <row r="223" spans="1:11" ht="12.75">
      <c r="A223" s="234"/>
      <c r="B223" s="234"/>
      <c r="C223" s="234"/>
      <c r="D223" s="247" t="s">
        <v>12</v>
      </c>
      <c r="E223" s="43" t="s">
        <v>316</v>
      </c>
      <c r="F223" s="234"/>
      <c r="G223" s="234">
        <f aca="true" t="shared" si="9" ref="G223:G229">H223+I223+J223+K223</f>
        <v>0</v>
      </c>
      <c r="H223" s="234"/>
      <c r="I223" s="234"/>
      <c r="J223" s="234"/>
      <c r="K223" s="234"/>
    </row>
    <row r="224" spans="1:11" ht="12.75">
      <c r="A224" s="234"/>
      <c r="B224" s="234"/>
      <c r="C224" s="234"/>
      <c r="D224" s="247" t="s">
        <v>18</v>
      </c>
      <c r="E224" s="43" t="s">
        <v>317</v>
      </c>
      <c r="F224" s="234"/>
      <c r="G224" s="234">
        <f t="shared" si="9"/>
        <v>0</v>
      </c>
      <c r="H224" s="234"/>
      <c r="I224" s="234"/>
      <c r="J224" s="234"/>
      <c r="K224" s="234"/>
    </row>
    <row r="225" spans="1:11" ht="12.75">
      <c r="A225" s="234"/>
      <c r="B225" s="234"/>
      <c r="C225" s="234"/>
      <c r="D225" s="247" t="s">
        <v>28</v>
      </c>
      <c r="E225" s="43" t="s">
        <v>209</v>
      </c>
      <c r="F225" s="234"/>
      <c r="G225" s="234">
        <f t="shared" si="9"/>
        <v>0</v>
      </c>
      <c r="H225" s="234"/>
      <c r="I225" s="234"/>
      <c r="J225" s="234"/>
      <c r="K225" s="234"/>
    </row>
    <row r="226" spans="1:11" ht="12.75">
      <c r="A226" s="234"/>
      <c r="B226" s="234"/>
      <c r="C226" s="234"/>
      <c r="D226" s="247" t="s">
        <v>318</v>
      </c>
      <c r="E226" s="43" t="s">
        <v>26</v>
      </c>
      <c r="F226" s="234"/>
      <c r="G226" s="234">
        <f t="shared" si="9"/>
        <v>0</v>
      </c>
      <c r="H226" s="234"/>
      <c r="I226" s="234"/>
      <c r="J226" s="234"/>
      <c r="K226" s="234"/>
    </row>
    <row r="227" spans="1:16" ht="12.75">
      <c r="A227" s="234"/>
      <c r="B227" s="46"/>
      <c r="C227" s="46"/>
      <c r="D227" s="52"/>
      <c r="E227" s="43" t="s">
        <v>8</v>
      </c>
      <c r="F227" s="249"/>
      <c r="G227" s="250">
        <f t="shared" si="9"/>
        <v>0</v>
      </c>
      <c r="H227" s="249">
        <f>H210-H217</f>
        <v>0</v>
      </c>
      <c r="I227" s="249">
        <f>I210-I217</f>
        <v>0</v>
      </c>
      <c r="J227" s="249">
        <f>J210-J217</f>
        <v>0</v>
      </c>
      <c r="K227" s="249"/>
      <c r="M227" s="130"/>
      <c r="N227" s="130"/>
      <c r="O227" s="130">
        <f>J210-J217</f>
        <v>0</v>
      </c>
      <c r="P227" s="130">
        <f>K210-K217</f>
        <v>0</v>
      </c>
    </row>
    <row r="228" spans="1:11" ht="12.75">
      <c r="A228" s="234"/>
      <c r="B228" s="46"/>
      <c r="C228" s="46"/>
      <c r="D228" s="52"/>
      <c r="E228" s="43" t="s">
        <v>7</v>
      </c>
      <c r="F228" s="249"/>
      <c r="G228" s="250">
        <f t="shared" si="9"/>
        <v>0</v>
      </c>
      <c r="H228" s="249"/>
      <c r="I228" s="249"/>
      <c r="J228" s="249"/>
      <c r="K228" s="249">
        <f>K217-K210</f>
        <v>0</v>
      </c>
    </row>
    <row r="229" spans="1:11" ht="12.75">
      <c r="A229" s="234"/>
      <c r="B229" s="46"/>
      <c r="C229" s="46"/>
      <c r="D229" s="52"/>
      <c r="E229" s="43" t="s">
        <v>6</v>
      </c>
      <c r="F229" s="250"/>
      <c r="G229" s="250">
        <f t="shared" si="9"/>
        <v>0</v>
      </c>
      <c r="H229" s="250"/>
      <c r="I229" s="250"/>
      <c r="J229" s="250"/>
      <c r="K229" s="250"/>
    </row>
    <row r="230" ht="12.75">
      <c r="D230" s="246"/>
    </row>
    <row r="232" spans="3:6" ht="12.75">
      <c r="C232" t="s">
        <v>321</v>
      </c>
      <c r="F232" t="s">
        <v>322</v>
      </c>
    </row>
    <row r="233" spans="3:6" ht="12.75">
      <c r="C233" t="s">
        <v>320</v>
      </c>
      <c r="F233" t="s">
        <v>323</v>
      </c>
    </row>
    <row r="237" spans="1:11" ht="12.75">
      <c r="A237" s="120" t="s">
        <v>268</v>
      </c>
      <c r="B237" s="5"/>
      <c r="C237" s="5"/>
      <c r="D237" s="4"/>
      <c r="E237" s="4"/>
      <c r="F237" s="4"/>
      <c r="G237" s="4"/>
      <c r="H237" s="4"/>
      <c r="I237" s="4"/>
      <c r="J237" s="4"/>
      <c r="K237" s="4" t="s">
        <v>319</v>
      </c>
    </row>
    <row r="238" spans="1:11" ht="12.75">
      <c r="A238" t="s">
        <v>307</v>
      </c>
      <c r="B238" s="5"/>
      <c r="C238" s="5"/>
      <c r="D238" s="4"/>
      <c r="E238" s="4"/>
      <c r="F238" s="4"/>
      <c r="G238" s="5"/>
      <c r="H238" s="4"/>
      <c r="I238" s="4"/>
      <c r="J238" s="4"/>
      <c r="K238" s="4"/>
    </row>
    <row r="239" spans="1:11" ht="12.75">
      <c r="A239" s="121" t="s">
        <v>324</v>
      </c>
      <c r="B239" s="5"/>
      <c r="C239" s="5"/>
      <c r="D239" s="4"/>
      <c r="E239" s="5" t="s">
        <v>334</v>
      </c>
      <c r="F239" s="5"/>
      <c r="G239" s="4"/>
      <c r="H239" s="4"/>
      <c r="I239" s="4"/>
      <c r="J239" s="4"/>
      <c r="K239" s="4"/>
    </row>
    <row r="240" spans="1:11" ht="12.75">
      <c r="A240" s="121"/>
      <c r="B240" s="5"/>
      <c r="C240" s="5"/>
      <c r="D240" s="4"/>
      <c r="E240" s="5"/>
      <c r="F240" s="5"/>
      <c r="G240" s="4"/>
      <c r="H240" s="4"/>
      <c r="I240" s="4"/>
      <c r="J240" s="4"/>
      <c r="K240" s="4"/>
    </row>
    <row r="241" spans="1:11" ht="12.75">
      <c r="A241" s="121"/>
      <c r="B241" s="5"/>
      <c r="C241" s="5"/>
      <c r="D241" s="4"/>
      <c r="E241" s="5"/>
      <c r="F241" s="5"/>
      <c r="G241" s="4"/>
      <c r="H241" s="37" t="s">
        <v>327</v>
      </c>
      <c r="K241" s="4"/>
    </row>
    <row r="242" spans="1:11" ht="12.75">
      <c r="A242" s="121"/>
      <c r="B242" s="5"/>
      <c r="C242" s="5"/>
      <c r="D242" s="4"/>
      <c r="E242" s="5"/>
      <c r="F242" s="5"/>
      <c r="G242" s="4"/>
      <c r="H242" s="4" t="s">
        <v>325</v>
      </c>
      <c r="I242" s="4"/>
      <c r="K242" s="4"/>
    </row>
    <row r="243" spans="1:11" ht="12.75">
      <c r="A243" s="121"/>
      <c r="B243" s="5"/>
      <c r="C243" s="5"/>
      <c r="D243" s="4"/>
      <c r="E243" s="5"/>
      <c r="F243" s="5"/>
      <c r="G243" s="4"/>
      <c r="H243" s="4" t="s">
        <v>326</v>
      </c>
      <c r="I243" s="4"/>
      <c r="K243" s="4"/>
    </row>
    <row r="244" spans="1:11" ht="12.75">
      <c r="A244" s="37"/>
      <c r="B244" s="5"/>
      <c r="C244" s="5"/>
      <c r="D244" s="4"/>
      <c r="E244" s="4"/>
      <c r="F244" s="4"/>
      <c r="K244" s="4"/>
    </row>
    <row r="245" spans="1:11" ht="12.75">
      <c r="A245" s="8"/>
      <c r="B245" s="5"/>
      <c r="C245" s="5"/>
      <c r="D245" s="117"/>
      <c r="E245" s="8" t="s">
        <v>262</v>
      </c>
      <c r="F245" s="8"/>
      <c r="K245" s="117"/>
    </row>
    <row r="246" spans="1:11" ht="12.75">
      <c r="A246" s="37"/>
      <c r="B246" s="5"/>
      <c r="C246" s="5"/>
      <c r="D246" s="4"/>
      <c r="E246" s="55" t="s">
        <v>279</v>
      </c>
      <c r="F246" s="55"/>
      <c r="G246" s="117"/>
      <c r="H246" s="4"/>
      <c r="I246" s="4"/>
      <c r="J246" s="4"/>
      <c r="K246" s="4"/>
    </row>
    <row r="247" spans="1:11" ht="13.5" thickBot="1">
      <c r="A247" s="115"/>
      <c r="B247" s="5"/>
      <c r="C247" s="5"/>
      <c r="D247" s="4"/>
      <c r="E247" s="129"/>
      <c r="F247" s="129"/>
      <c r="G247" s="4"/>
      <c r="H247" s="4"/>
      <c r="I247" s="4"/>
      <c r="J247" s="4"/>
      <c r="K247" s="4" t="s">
        <v>258</v>
      </c>
    </row>
    <row r="248" spans="1:11" ht="25.5">
      <c r="A248" s="114" t="s">
        <v>259</v>
      </c>
      <c r="B248" s="167" t="s">
        <v>24</v>
      </c>
      <c r="C248" s="167" t="s">
        <v>257</v>
      </c>
      <c r="D248" s="167" t="s">
        <v>22</v>
      </c>
      <c r="E248" s="112" t="s">
        <v>147</v>
      </c>
      <c r="F248" s="113" t="s">
        <v>269</v>
      </c>
      <c r="G248" s="113" t="s">
        <v>256</v>
      </c>
      <c r="H248" s="112" t="s">
        <v>255</v>
      </c>
      <c r="I248" s="112" t="s">
        <v>254</v>
      </c>
      <c r="J248" s="112" t="s">
        <v>253</v>
      </c>
      <c r="K248" s="111" t="s">
        <v>252</v>
      </c>
    </row>
    <row r="249" spans="1:11" ht="12.75">
      <c r="A249" s="110" t="s">
        <v>250</v>
      </c>
      <c r="B249" s="108" t="s">
        <v>249</v>
      </c>
      <c r="C249" s="108" t="s">
        <v>248</v>
      </c>
      <c r="D249" s="108" t="s">
        <v>247</v>
      </c>
      <c r="E249" s="108" t="s">
        <v>246</v>
      </c>
      <c r="F249" s="108"/>
      <c r="G249" s="109">
        <v>1</v>
      </c>
      <c r="H249" s="108">
        <v>2</v>
      </c>
      <c r="I249" s="108">
        <v>3</v>
      </c>
      <c r="J249" s="108">
        <v>4</v>
      </c>
      <c r="K249" s="107">
        <v>5</v>
      </c>
    </row>
    <row r="250" spans="1:11" ht="12.75">
      <c r="A250" s="13">
        <v>1</v>
      </c>
      <c r="B250" s="16"/>
      <c r="C250" s="16"/>
      <c r="D250" s="15"/>
      <c r="E250" s="96" t="s">
        <v>251</v>
      </c>
      <c r="F250" s="134"/>
      <c r="G250" s="122">
        <f>G251</f>
        <v>0</v>
      </c>
      <c r="H250" s="122">
        <f>H251</f>
        <v>0</v>
      </c>
      <c r="I250" s="122">
        <f>I251</f>
        <v>0</v>
      </c>
      <c r="J250" s="122">
        <f>J251</f>
        <v>0</v>
      </c>
      <c r="K250" s="122">
        <f>K251</f>
        <v>0</v>
      </c>
    </row>
    <row r="251" spans="1:11" ht="12.75">
      <c r="A251" s="13">
        <v>2</v>
      </c>
      <c r="B251" s="188" t="s">
        <v>281</v>
      </c>
      <c r="C251" s="16"/>
      <c r="D251" s="15"/>
      <c r="E251" s="19" t="s">
        <v>228</v>
      </c>
      <c r="F251" s="134"/>
      <c r="G251" s="122">
        <f>H251+I251+J251+K251</f>
        <v>0</v>
      </c>
      <c r="H251" s="122">
        <f>SUM(H252:H255)</f>
        <v>0</v>
      </c>
      <c r="I251" s="122">
        <f>SUM(I252:I255)</f>
        <v>0</v>
      </c>
      <c r="J251" s="122">
        <f>SUM(J252:J255)</f>
        <v>0</v>
      </c>
      <c r="K251" s="122">
        <f>SUM(K252:K255)</f>
        <v>0</v>
      </c>
    </row>
    <row r="252" spans="1:11" ht="12.75">
      <c r="A252" s="13">
        <v>3</v>
      </c>
      <c r="B252" s="16"/>
      <c r="C252" s="58" t="s">
        <v>80</v>
      </c>
      <c r="D252" s="15"/>
      <c r="E252" s="14" t="s">
        <v>224</v>
      </c>
      <c r="F252" s="248"/>
      <c r="G252" s="122">
        <f>H252+I252+J252+K252</f>
        <v>0</v>
      </c>
      <c r="H252" s="248"/>
      <c r="I252" s="248"/>
      <c r="J252" s="248"/>
      <c r="K252" s="248"/>
    </row>
    <row r="253" spans="1:11" ht="25.5">
      <c r="A253" s="13">
        <v>4</v>
      </c>
      <c r="B253" s="16"/>
      <c r="C253" s="56">
        <v>16</v>
      </c>
      <c r="D253" s="15"/>
      <c r="E253" s="22" t="s">
        <v>220</v>
      </c>
      <c r="F253" s="248"/>
      <c r="G253" s="122">
        <f>H253+I253+J253+K253</f>
        <v>0</v>
      </c>
      <c r="H253" s="248"/>
      <c r="I253" s="248"/>
      <c r="J253" s="248"/>
      <c r="K253" s="248"/>
    </row>
    <row r="254" spans="1:11" ht="12.75">
      <c r="A254" s="13">
        <v>5</v>
      </c>
      <c r="B254" s="16"/>
      <c r="C254" s="56">
        <v>20</v>
      </c>
      <c r="D254" s="15"/>
      <c r="E254" s="14" t="s">
        <v>217</v>
      </c>
      <c r="F254" s="248"/>
      <c r="G254" s="122">
        <f>H254+I254+J254+K254</f>
        <v>0</v>
      </c>
      <c r="H254" s="248"/>
      <c r="I254" s="248"/>
      <c r="J254" s="248"/>
      <c r="K254" s="248"/>
    </row>
    <row r="255" spans="1:11" ht="12.75">
      <c r="A255" s="13">
        <v>6</v>
      </c>
      <c r="B255" s="16"/>
      <c r="C255" s="56">
        <v>21</v>
      </c>
      <c r="D255" s="15"/>
      <c r="E255" s="14" t="s">
        <v>215</v>
      </c>
      <c r="F255" s="248"/>
      <c r="G255" s="122">
        <f>H255+I255+J255+K255</f>
        <v>0</v>
      </c>
      <c r="H255" s="248"/>
      <c r="I255" s="248"/>
      <c r="J255" s="248"/>
      <c r="K255" s="248"/>
    </row>
    <row r="256" spans="1:11" ht="12.75">
      <c r="A256" s="13">
        <v>7</v>
      </c>
      <c r="B256" s="16" t="s">
        <v>128</v>
      </c>
      <c r="C256" s="16" t="s">
        <v>308</v>
      </c>
      <c r="D256" s="15" t="s">
        <v>309</v>
      </c>
      <c r="E256" s="19" t="s">
        <v>147</v>
      </c>
      <c r="F256" s="134">
        <f>+F257+F258+F259</f>
        <v>0</v>
      </c>
      <c r="G256" s="122"/>
      <c r="H256" s="134"/>
      <c r="I256" s="134"/>
      <c r="J256" s="134"/>
      <c r="K256" s="136"/>
    </row>
    <row r="257" spans="1:11" ht="12.75">
      <c r="A257" s="234"/>
      <c r="B257" s="234"/>
      <c r="C257" s="234"/>
      <c r="D257" s="234"/>
      <c r="E257" s="43" t="s">
        <v>310</v>
      </c>
      <c r="F257" s="234">
        <f>F258+F259+F260</f>
        <v>0</v>
      </c>
      <c r="G257" s="234">
        <f>G258+G259+G260</f>
        <v>0</v>
      </c>
      <c r="H257" s="234"/>
      <c r="I257" s="234"/>
      <c r="J257" s="234"/>
      <c r="K257" s="234"/>
    </row>
    <row r="258" spans="1:11" ht="12.75">
      <c r="A258" s="234"/>
      <c r="B258" s="234">
        <v>10</v>
      </c>
      <c r="C258" s="234"/>
      <c r="D258" s="234"/>
      <c r="E258" s="43" t="s">
        <v>311</v>
      </c>
      <c r="F258" s="234"/>
      <c r="G258" s="234">
        <f>H258+I258+J258+K258</f>
        <v>0</v>
      </c>
      <c r="H258" s="234"/>
      <c r="I258" s="234"/>
      <c r="J258" s="234"/>
      <c r="K258" s="234"/>
    </row>
    <row r="259" spans="1:11" ht="12.75">
      <c r="A259" s="234"/>
      <c r="B259" s="234">
        <v>20</v>
      </c>
      <c r="C259" s="234"/>
      <c r="D259" s="234"/>
      <c r="E259" s="43" t="s">
        <v>312</v>
      </c>
      <c r="F259" s="234"/>
      <c r="G259" s="234">
        <f>H259+I259+J259+K259</f>
        <v>0</v>
      </c>
      <c r="H259" s="234"/>
      <c r="I259" s="234"/>
      <c r="J259" s="234"/>
      <c r="K259" s="234"/>
    </row>
    <row r="260" spans="1:11" ht="12.75">
      <c r="A260" s="234"/>
      <c r="B260" s="234">
        <v>70</v>
      </c>
      <c r="C260" s="234"/>
      <c r="D260" s="234"/>
      <c r="E260" s="43" t="s">
        <v>313</v>
      </c>
      <c r="F260" s="234"/>
      <c r="G260" s="234">
        <f>H260+I260+J260+K260</f>
        <v>0</v>
      </c>
      <c r="H260" s="234"/>
      <c r="I260" s="234"/>
      <c r="J260" s="234"/>
      <c r="K260" s="234"/>
    </row>
    <row r="261" spans="1:11" ht="12.75">
      <c r="A261" s="234"/>
      <c r="B261" s="234">
        <v>71</v>
      </c>
      <c r="C261" s="234"/>
      <c r="D261" s="234"/>
      <c r="E261" s="43" t="s">
        <v>314</v>
      </c>
      <c r="F261" s="234"/>
      <c r="G261" s="234">
        <f>H261+I261+J261+K261</f>
        <v>0</v>
      </c>
      <c r="H261" s="234"/>
      <c r="I261" s="234"/>
      <c r="J261" s="234"/>
      <c r="K261" s="234"/>
    </row>
    <row r="262" spans="1:11" ht="12.75">
      <c r="A262" s="234"/>
      <c r="B262" s="234"/>
      <c r="C262" s="234">
        <v>1</v>
      </c>
      <c r="D262" s="234"/>
      <c r="E262" s="43" t="s">
        <v>315</v>
      </c>
      <c r="F262" s="234"/>
      <c r="G262" s="234">
        <f aca="true" t="shared" si="10" ref="G262:G269">H262+I262+J262+K262</f>
        <v>0</v>
      </c>
      <c r="H262" s="234">
        <f>H263+H264+H265+H266</f>
        <v>0</v>
      </c>
      <c r="I262" s="234">
        <f>I263+I264+I265+I266</f>
        <v>0</v>
      </c>
      <c r="J262" s="234">
        <f>J263+J264+J265+J266</f>
        <v>0</v>
      </c>
      <c r="K262" s="234">
        <f>K263+K264+K265+K266</f>
        <v>0</v>
      </c>
    </row>
    <row r="263" spans="1:11" ht="12.75">
      <c r="A263" s="234"/>
      <c r="B263" s="234"/>
      <c r="C263" s="234"/>
      <c r="D263" s="247" t="s">
        <v>12</v>
      </c>
      <c r="E263" s="43" t="s">
        <v>316</v>
      </c>
      <c r="F263" s="234"/>
      <c r="G263" s="234">
        <f t="shared" si="10"/>
        <v>0</v>
      </c>
      <c r="H263" s="234"/>
      <c r="I263" s="234"/>
      <c r="J263" s="234"/>
      <c r="K263" s="234"/>
    </row>
    <row r="264" spans="1:11" ht="12.75">
      <c r="A264" s="234"/>
      <c r="B264" s="234"/>
      <c r="C264" s="234"/>
      <c r="D264" s="247" t="s">
        <v>18</v>
      </c>
      <c r="E264" s="43" t="s">
        <v>317</v>
      </c>
      <c r="F264" s="234"/>
      <c r="G264" s="234">
        <f t="shared" si="10"/>
        <v>0</v>
      </c>
      <c r="H264" s="234"/>
      <c r="I264" s="234"/>
      <c r="J264" s="234"/>
      <c r="K264" s="234"/>
    </row>
    <row r="265" spans="1:11" ht="12.75">
      <c r="A265" s="234"/>
      <c r="B265" s="234"/>
      <c r="C265" s="234"/>
      <c r="D265" s="247" t="s">
        <v>28</v>
      </c>
      <c r="E265" s="43" t="s">
        <v>209</v>
      </c>
      <c r="F265" s="234"/>
      <c r="G265" s="234">
        <f t="shared" si="10"/>
        <v>0</v>
      </c>
      <c r="H265" s="234"/>
      <c r="I265" s="234"/>
      <c r="J265" s="234"/>
      <c r="K265" s="234"/>
    </row>
    <row r="266" spans="1:11" ht="12.75">
      <c r="A266" s="234"/>
      <c r="B266" s="234"/>
      <c r="C266" s="234"/>
      <c r="D266" s="247" t="s">
        <v>318</v>
      </c>
      <c r="E266" s="43" t="s">
        <v>26</v>
      </c>
      <c r="F266" s="234"/>
      <c r="G266" s="234">
        <f t="shared" si="10"/>
        <v>0</v>
      </c>
      <c r="H266" s="234"/>
      <c r="I266" s="234"/>
      <c r="J266" s="234"/>
      <c r="K266" s="234"/>
    </row>
    <row r="267" spans="1:11" ht="12.75">
      <c r="A267" s="234"/>
      <c r="B267" s="46"/>
      <c r="C267" s="46"/>
      <c r="D267" s="52"/>
      <c r="E267" s="43" t="s">
        <v>8</v>
      </c>
      <c r="F267" s="249"/>
      <c r="G267" s="250">
        <f t="shared" si="10"/>
        <v>0</v>
      </c>
      <c r="H267" s="249"/>
      <c r="I267" s="249"/>
      <c r="J267" s="249"/>
      <c r="K267" s="249"/>
    </row>
    <row r="268" spans="1:16" ht="12.75">
      <c r="A268" s="234"/>
      <c r="B268" s="46"/>
      <c r="C268" s="46"/>
      <c r="D268" s="52"/>
      <c r="E268" s="43" t="s">
        <v>7</v>
      </c>
      <c r="F268" s="249"/>
      <c r="G268" s="250">
        <f t="shared" si="10"/>
        <v>0</v>
      </c>
      <c r="H268" s="249">
        <f>H257-H250</f>
        <v>0</v>
      </c>
      <c r="I268" s="249">
        <f>I257-I250</f>
        <v>0</v>
      </c>
      <c r="J268" s="249">
        <f>J257-J250</f>
        <v>0</v>
      </c>
      <c r="K268" s="249"/>
      <c r="M268" s="130"/>
      <c r="N268" s="130"/>
      <c r="O268" s="130">
        <f>J250-J257</f>
        <v>0</v>
      </c>
      <c r="P268" s="130">
        <f>K250-K257</f>
        <v>0</v>
      </c>
    </row>
    <row r="269" spans="1:11" ht="12.75">
      <c r="A269" s="234"/>
      <c r="B269" s="46"/>
      <c r="C269" s="46"/>
      <c r="D269" s="52"/>
      <c r="E269" s="43" t="s">
        <v>6</v>
      </c>
      <c r="F269" s="250"/>
      <c r="G269" s="250">
        <f t="shared" si="10"/>
        <v>0</v>
      </c>
      <c r="H269" s="250"/>
      <c r="I269" s="250"/>
      <c r="J269" s="250"/>
      <c r="K269" s="250"/>
    </row>
    <row r="270" ht="12.75">
      <c r="D270" s="246"/>
    </row>
    <row r="272" spans="3:6" ht="12.75">
      <c r="C272" t="s">
        <v>321</v>
      </c>
      <c r="F272" t="s">
        <v>322</v>
      </c>
    </row>
    <row r="273" spans="3:6" ht="12.75">
      <c r="C273" t="s">
        <v>320</v>
      </c>
      <c r="F273" t="s">
        <v>323</v>
      </c>
    </row>
    <row r="276" spans="1:11" ht="12.75">
      <c r="A276" s="120" t="s">
        <v>268</v>
      </c>
      <c r="B276" s="5"/>
      <c r="C276" s="5"/>
      <c r="D276" s="4"/>
      <c r="E276" s="4"/>
      <c r="F276" s="4"/>
      <c r="G276" s="4"/>
      <c r="H276" s="4"/>
      <c r="I276" s="4"/>
      <c r="J276" s="4"/>
      <c r="K276" s="4" t="s">
        <v>319</v>
      </c>
    </row>
    <row r="277" spans="1:11" ht="12.75">
      <c r="A277" t="s">
        <v>307</v>
      </c>
      <c r="B277" s="5"/>
      <c r="C277" s="5"/>
      <c r="D277" s="4"/>
      <c r="E277" s="4"/>
      <c r="F277" s="4"/>
      <c r="G277" s="5"/>
      <c r="H277" s="4"/>
      <c r="I277" s="4"/>
      <c r="J277" s="4"/>
      <c r="K277" s="4"/>
    </row>
    <row r="278" spans="1:11" ht="12.75">
      <c r="A278" s="121" t="s">
        <v>324</v>
      </c>
      <c r="B278" s="5"/>
      <c r="C278" s="5"/>
      <c r="D278" s="4"/>
      <c r="E278" s="5" t="s">
        <v>335</v>
      </c>
      <c r="F278" s="5"/>
      <c r="G278" s="4"/>
      <c r="H278" s="4"/>
      <c r="I278" s="4"/>
      <c r="J278" s="4"/>
      <c r="K278" s="4"/>
    </row>
    <row r="279" spans="1:11" ht="12.75">
      <c r="A279" s="121"/>
      <c r="B279" s="5"/>
      <c r="C279" s="5"/>
      <c r="D279" s="4"/>
      <c r="E279" s="5"/>
      <c r="F279" s="5"/>
      <c r="G279" s="4"/>
      <c r="H279" s="4"/>
      <c r="I279" s="4"/>
      <c r="J279" s="4"/>
      <c r="K279" s="4"/>
    </row>
    <row r="280" spans="1:11" ht="12.75">
      <c r="A280" s="121"/>
      <c r="B280" s="5"/>
      <c r="C280" s="5"/>
      <c r="D280" s="4"/>
      <c r="E280" s="5"/>
      <c r="F280" s="5"/>
      <c r="G280" s="4"/>
      <c r="H280" s="37" t="s">
        <v>327</v>
      </c>
      <c r="K280" s="4"/>
    </row>
    <row r="281" spans="1:11" ht="12.75">
      <c r="A281" s="121"/>
      <c r="B281" s="5"/>
      <c r="C281" s="5"/>
      <c r="D281" s="4"/>
      <c r="E281" s="5"/>
      <c r="F281" s="5"/>
      <c r="G281" s="4"/>
      <c r="H281" s="4" t="s">
        <v>325</v>
      </c>
      <c r="I281" s="4"/>
      <c r="K281" s="4"/>
    </row>
    <row r="282" spans="1:11" ht="12.75">
      <c r="A282" s="121"/>
      <c r="B282" s="5"/>
      <c r="C282" s="5"/>
      <c r="D282" s="4"/>
      <c r="E282" s="5"/>
      <c r="F282" s="5"/>
      <c r="G282" s="4"/>
      <c r="H282" s="4" t="s">
        <v>326</v>
      </c>
      <c r="I282" s="4"/>
      <c r="K282" s="4"/>
    </row>
    <row r="283" spans="1:11" ht="12.75">
      <c r="A283" s="37"/>
      <c r="B283" s="5"/>
      <c r="C283" s="5"/>
      <c r="D283" s="4"/>
      <c r="E283" s="4"/>
      <c r="F283" s="4"/>
      <c r="K283" s="4"/>
    </row>
    <row r="284" spans="1:11" ht="12.75">
      <c r="A284" s="8"/>
      <c r="B284" s="5"/>
      <c r="C284" s="5"/>
      <c r="D284" s="117"/>
      <c r="E284" s="8" t="s">
        <v>262</v>
      </c>
      <c r="F284" s="8"/>
      <c r="K284" s="117"/>
    </row>
    <row r="285" spans="1:11" ht="12.75">
      <c r="A285" s="37"/>
      <c r="B285" s="5"/>
      <c r="C285" s="5"/>
      <c r="D285" s="4"/>
      <c r="E285" s="55" t="s">
        <v>279</v>
      </c>
      <c r="F285" s="55"/>
      <c r="G285" s="117"/>
      <c r="H285" s="4"/>
      <c r="I285" s="4"/>
      <c r="J285" s="4"/>
      <c r="K285" s="4"/>
    </row>
    <row r="286" spans="1:11" ht="13.5" thickBot="1">
      <c r="A286" s="115"/>
      <c r="B286" s="5"/>
      <c r="C286" s="5"/>
      <c r="D286" s="4"/>
      <c r="E286" s="129"/>
      <c r="F286" s="129"/>
      <c r="G286" s="4"/>
      <c r="H286" s="4"/>
      <c r="I286" s="4"/>
      <c r="J286" s="4"/>
      <c r="K286" s="4" t="s">
        <v>258</v>
      </c>
    </row>
    <row r="287" spans="1:11" ht="25.5">
      <c r="A287" s="114" t="s">
        <v>259</v>
      </c>
      <c r="B287" s="167" t="s">
        <v>24</v>
      </c>
      <c r="C287" s="167" t="s">
        <v>257</v>
      </c>
      <c r="D287" s="167" t="s">
        <v>22</v>
      </c>
      <c r="E287" s="112" t="s">
        <v>147</v>
      </c>
      <c r="F287" s="113" t="s">
        <v>269</v>
      </c>
      <c r="G287" s="113" t="s">
        <v>256</v>
      </c>
      <c r="H287" s="112" t="s">
        <v>255</v>
      </c>
      <c r="I287" s="112" t="s">
        <v>254</v>
      </c>
      <c r="J287" s="112" t="s">
        <v>253</v>
      </c>
      <c r="K287" s="111" t="s">
        <v>252</v>
      </c>
    </row>
    <row r="288" spans="1:11" ht="12.75">
      <c r="A288" s="110" t="s">
        <v>250</v>
      </c>
      <c r="B288" s="108" t="s">
        <v>249</v>
      </c>
      <c r="C288" s="108" t="s">
        <v>248</v>
      </c>
      <c r="D288" s="108" t="s">
        <v>247</v>
      </c>
      <c r="E288" s="108" t="s">
        <v>246</v>
      </c>
      <c r="F288" s="108"/>
      <c r="G288" s="109">
        <v>1</v>
      </c>
      <c r="H288" s="108">
        <v>2</v>
      </c>
      <c r="I288" s="108">
        <v>3</v>
      </c>
      <c r="J288" s="108">
        <v>4</v>
      </c>
      <c r="K288" s="107">
        <v>5</v>
      </c>
    </row>
    <row r="289" spans="1:11" ht="12.75">
      <c r="A289" s="13">
        <v>1</v>
      </c>
      <c r="B289" s="16"/>
      <c r="C289" s="16"/>
      <c r="D289" s="15"/>
      <c r="E289" s="96" t="s">
        <v>251</v>
      </c>
      <c r="F289" s="134"/>
      <c r="G289" s="122">
        <f>G290</f>
        <v>0</v>
      </c>
      <c r="H289" s="122">
        <f>H290</f>
        <v>0</v>
      </c>
      <c r="I289" s="122">
        <f>I290</f>
        <v>0</v>
      </c>
      <c r="J289" s="122">
        <f>J290</f>
        <v>0</v>
      </c>
      <c r="K289" s="122">
        <f>K290</f>
        <v>0</v>
      </c>
    </row>
    <row r="290" spans="1:11" ht="12.75">
      <c r="A290" s="13">
        <v>2</v>
      </c>
      <c r="B290" s="188" t="s">
        <v>281</v>
      </c>
      <c r="C290" s="16"/>
      <c r="D290" s="15"/>
      <c r="E290" s="19" t="s">
        <v>228</v>
      </c>
      <c r="F290" s="134"/>
      <c r="G290" s="122">
        <f>H290+I290+J290+K290</f>
        <v>0</v>
      </c>
      <c r="H290" s="122">
        <f>SUM(H291:H294)</f>
        <v>0</v>
      </c>
      <c r="I290" s="122">
        <f>SUM(I291:I294)</f>
        <v>0</v>
      </c>
      <c r="J290" s="122">
        <f>SUM(J291:J294)</f>
        <v>0</v>
      </c>
      <c r="K290" s="122">
        <f>SUM(K291:K294)</f>
        <v>0</v>
      </c>
    </row>
    <row r="291" spans="1:11" ht="12.75">
      <c r="A291" s="13">
        <v>3</v>
      </c>
      <c r="B291" s="16"/>
      <c r="C291" s="58" t="s">
        <v>80</v>
      </c>
      <c r="D291" s="15"/>
      <c r="E291" s="14" t="s">
        <v>224</v>
      </c>
      <c r="F291" s="248"/>
      <c r="G291" s="122">
        <f>H291+I291+J291+K291</f>
        <v>0</v>
      </c>
      <c r="H291" s="248"/>
      <c r="I291" s="248"/>
      <c r="J291" s="248"/>
      <c r="K291" s="248"/>
    </row>
    <row r="292" spans="1:11" ht="25.5">
      <c r="A292" s="13">
        <v>4</v>
      </c>
      <c r="B292" s="16"/>
      <c r="C292" s="56">
        <v>16</v>
      </c>
      <c r="D292" s="15"/>
      <c r="E292" s="22" t="s">
        <v>220</v>
      </c>
      <c r="F292" s="248"/>
      <c r="G292" s="122">
        <f>H292+I292+J292+K292</f>
        <v>0</v>
      </c>
      <c r="H292" s="248"/>
      <c r="I292" s="248"/>
      <c r="J292" s="248"/>
      <c r="K292" s="248"/>
    </row>
    <row r="293" spans="1:11" ht="12.75">
      <c r="A293" s="13">
        <v>5</v>
      </c>
      <c r="B293" s="16"/>
      <c r="C293" s="56">
        <v>20</v>
      </c>
      <c r="D293" s="15"/>
      <c r="E293" s="14" t="s">
        <v>217</v>
      </c>
      <c r="F293" s="248"/>
      <c r="G293" s="122">
        <f>H293+I293+J293+K293</f>
        <v>0</v>
      </c>
      <c r="H293" s="248"/>
      <c r="I293" s="248"/>
      <c r="J293" s="248"/>
      <c r="K293" s="248"/>
    </row>
    <row r="294" spans="1:11" ht="12.75">
      <c r="A294" s="13">
        <v>6</v>
      </c>
      <c r="B294" s="16"/>
      <c r="C294" s="56">
        <v>21</v>
      </c>
      <c r="D294" s="15"/>
      <c r="E294" s="14" t="s">
        <v>215</v>
      </c>
      <c r="F294" s="248"/>
      <c r="G294" s="122">
        <f>H294+I294+J294+K294</f>
        <v>0</v>
      </c>
      <c r="H294" s="248"/>
      <c r="I294" s="248"/>
      <c r="J294" s="248"/>
      <c r="K294" s="248"/>
    </row>
    <row r="295" spans="1:11" ht="12.75">
      <c r="A295" s="13">
        <v>7</v>
      </c>
      <c r="B295" s="16" t="s">
        <v>128</v>
      </c>
      <c r="C295" s="16" t="s">
        <v>308</v>
      </c>
      <c r="D295" s="15" t="s">
        <v>309</v>
      </c>
      <c r="E295" s="19" t="s">
        <v>147</v>
      </c>
      <c r="F295" s="134">
        <f>+F296+F297+F298</f>
        <v>0</v>
      </c>
      <c r="G295" s="122"/>
      <c r="H295" s="134"/>
      <c r="I295" s="134"/>
      <c r="J295" s="134"/>
      <c r="K295" s="136"/>
    </row>
    <row r="296" spans="1:11" ht="12.75">
      <c r="A296" s="234"/>
      <c r="B296" s="234"/>
      <c r="C296" s="234"/>
      <c r="D296" s="234"/>
      <c r="E296" s="43" t="s">
        <v>310</v>
      </c>
      <c r="F296" s="234">
        <f>F297+F298+F299</f>
        <v>0</v>
      </c>
      <c r="G296" s="234">
        <f>G297+G298+G299</f>
        <v>0</v>
      </c>
      <c r="H296" s="234"/>
      <c r="I296" s="234"/>
      <c r="J296" s="234"/>
      <c r="K296" s="234"/>
    </row>
    <row r="297" spans="1:11" ht="12.75">
      <c r="A297" s="234"/>
      <c r="B297" s="234">
        <v>10</v>
      </c>
      <c r="C297" s="234"/>
      <c r="D297" s="234"/>
      <c r="E297" s="43" t="s">
        <v>311</v>
      </c>
      <c r="F297" s="234"/>
      <c r="G297" s="234">
        <f>H297+I297+J297+K297</f>
        <v>0</v>
      </c>
      <c r="H297" s="234"/>
      <c r="I297" s="234"/>
      <c r="J297" s="234"/>
      <c r="K297" s="234"/>
    </row>
    <row r="298" spans="1:11" ht="12.75">
      <c r="A298" s="234"/>
      <c r="B298" s="234">
        <v>20</v>
      </c>
      <c r="C298" s="234"/>
      <c r="D298" s="234"/>
      <c r="E298" s="43" t="s">
        <v>312</v>
      </c>
      <c r="F298" s="234"/>
      <c r="G298" s="234">
        <f>H298+I298+J298+K298</f>
        <v>0</v>
      </c>
      <c r="H298" s="234"/>
      <c r="I298" s="234"/>
      <c r="J298" s="234"/>
      <c r="K298" s="234"/>
    </row>
    <row r="299" spans="1:11" ht="12.75">
      <c r="A299" s="234"/>
      <c r="B299" s="234">
        <v>70</v>
      </c>
      <c r="C299" s="234"/>
      <c r="D299" s="234"/>
      <c r="E299" s="43" t="s">
        <v>313</v>
      </c>
      <c r="F299" s="234"/>
      <c r="G299" s="234">
        <f>H299+I299+J299+K299</f>
        <v>0</v>
      </c>
      <c r="H299" s="234"/>
      <c r="I299" s="234"/>
      <c r="J299" s="234"/>
      <c r="K299" s="234"/>
    </row>
    <row r="300" spans="1:11" ht="12.75">
      <c r="A300" s="234"/>
      <c r="B300" s="234">
        <v>71</v>
      </c>
      <c r="C300" s="234"/>
      <c r="D300" s="234"/>
      <c r="E300" s="43" t="s">
        <v>314</v>
      </c>
      <c r="F300" s="234"/>
      <c r="G300" s="234">
        <f>H300+I300+J300+K300</f>
        <v>0</v>
      </c>
      <c r="H300" s="234"/>
      <c r="I300" s="234"/>
      <c r="J300" s="234"/>
      <c r="K300" s="234"/>
    </row>
    <row r="301" spans="1:11" ht="12.75">
      <c r="A301" s="234"/>
      <c r="B301" s="234"/>
      <c r="C301" s="234">
        <v>1</v>
      </c>
      <c r="D301" s="234"/>
      <c r="E301" s="43" t="s">
        <v>315</v>
      </c>
      <c r="F301" s="234"/>
      <c r="G301" s="234">
        <f aca="true" t="shared" si="11" ref="G301:G308">H301+I301+J301+K301</f>
        <v>0</v>
      </c>
      <c r="H301" s="234">
        <f>H302+H303+H304+H305</f>
        <v>0</v>
      </c>
      <c r="I301" s="234">
        <f>I302+I303+I304+I305</f>
        <v>0</v>
      </c>
      <c r="J301" s="234">
        <f>J302+J303+J304+J305</f>
        <v>0</v>
      </c>
      <c r="K301" s="234">
        <f>K302+K303+K304+K305</f>
        <v>0</v>
      </c>
    </row>
    <row r="302" spans="1:11" ht="12.75">
      <c r="A302" s="234"/>
      <c r="B302" s="234"/>
      <c r="C302" s="234"/>
      <c r="D302" s="247" t="s">
        <v>12</v>
      </c>
      <c r="E302" s="43" t="s">
        <v>316</v>
      </c>
      <c r="F302" s="234"/>
      <c r="G302" s="234">
        <f t="shared" si="11"/>
        <v>0</v>
      </c>
      <c r="H302" s="234"/>
      <c r="I302" s="234"/>
      <c r="J302" s="234"/>
      <c r="K302" s="234"/>
    </row>
    <row r="303" spans="1:11" ht="12.75">
      <c r="A303" s="234"/>
      <c r="B303" s="234"/>
      <c r="C303" s="234"/>
      <c r="D303" s="247" t="s">
        <v>18</v>
      </c>
      <c r="E303" s="43" t="s">
        <v>317</v>
      </c>
      <c r="F303" s="234"/>
      <c r="G303" s="234">
        <f t="shared" si="11"/>
        <v>0</v>
      </c>
      <c r="H303" s="234"/>
      <c r="I303" s="234"/>
      <c r="J303" s="234"/>
      <c r="K303" s="234"/>
    </row>
    <row r="304" spans="1:11" ht="12.75">
      <c r="A304" s="234"/>
      <c r="B304" s="234"/>
      <c r="C304" s="234"/>
      <c r="D304" s="247" t="s">
        <v>28</v>
      </c>
      <c r="E304" s="43" t="s">
        <v>209</v>
      </c>
      <c r="F304" s="234"/>
      <c r="G304" s="234">
        <f t="shared" si="11"/>
        <v>0</v>
      </c>
      <c r="H304" s="234"/>
      <c r="I304" s="234"/>
      <c r="J304" s="234"/>
      <c r="K304" s="234"/>
    </row>
    <row r="305" spans="1:11" ht="12.75">
      <c r="A305" s="234"/>
      <c r="B305" s="234"/>
      <c r="C305" s="234"/>
      <c r="D305" s="247" t="s">
        <v>318</v>
      </c>
      <c r="E305" s="43" t="s">
        <v>26</v>
      </c>
      <c r="F305" s="234"/>
      <c r="G305" s="234">
        <f t="shared" si="11"/>
        <v>0</v>
      </c>
      <c r="H305" s="234"/>
      <c r="I305" s="234"/>
      <c r="J305" s="234"/>
      <c r="K305" s="234"/>
    </row>
    <row r="306" spans="1:16" ht="12.75">
      <c r="A306" s="234"/>
      <c r="B306" s="46"/>
      <c r="C306" s="46"/>
      <c r="D306" s="52"/>
      <c r="E306" s="43" t="s">
        <v>8</v>
      </c>
      <c r="F306" s="249"/>
      <c r="G306" s="250">
        <f t="shared" si="11"/>
        <v>0</v>
      </c>
      <c r="H306" s="249"/>
      <c r="I306" s="249">
        <f>I289-I296</f>
        <v>0</v>
      </c>
      <c r="J306" s="249"/>
      <c r="K306" s="249">
        <f>K289-K296</f>
        <v>0</v>
      </c>
      <c r="M306" s="130"/>
      <c r="N306" s="130"/>
      <c r="O306" s="130">
        <f>J289-J296</f>
        <v>0</v>
      </c>
      <c r="P306" s="130">
        <f>K289-K296</f>
        <v>0</v>
      </c>
    </row>
    <row r="307" spans="1:11" ht="12.75">
      <c r="A307" s="234"/>
      <c r="B307" s="46"/>
      <c r="C307" s="46"/>
      <c r="D307" s="52"/>
      <c r="E307" s="43" t="s">
        <v>7</v>
      </c>
      <c r="F307" s="249"/>
      <c r="G307" s="250">
        <f t="shared" si="11"/>
        <v>0</v>
      </c>
      <c r="H307" s="249">
        <f>H296-H289</f>
        <v>0</v>
      </c>
      <c r="I307" s="249"/>
      <c r="J307" s="249"/>
      <c r="K307" s="249"/>
    </row>
    <row r="308" spans="1:11" ht="12.75">
      <c r="A308" s="234"/>
      <c r="B308" s="46"/>
      <c r="C308" s="46"/>
      <c r="D308" s="52"/>
      <c r="E308" s="43" t="s">
        <v>6</v>
      </c>
      <c r="F308" s="250"/>
      <c r="G308" s="250">
        <f t="shared" si="11"/>
        <v>0</v>
      </c>
      <c r="H308" s="250"/>
      <c r="I308" s="250"/>
      <c r="J308" s="250"/>
      <c r="K308" s="250"/>
    </row>
    <row r="309" ht="12.75">
      <c r="D309" s="246"/>
    </row>
    <row r="311" spans="3:6" ht="12.75">
      <c r="C311" t="s">
        <v>321</v>
      </c>
      <c r="F311" t="s">
        <v>322</v>
      </c>
    </row>
    <row r="312" spans="3:6" ht="12.75">
      <c r="C312" t="s">
        <v>320</v>
      </c>
      <c r="F312" t="s">
        <v>323</v>
      </c>
    </row>
    <row r="316" spans="1:11" ht="12.75">
      <c r="A316" s="120" t="s">
        <v>268</v>
      </c>
      <c r="B316" s="5"/>
      <c r="C316" s="5"/>
      <c r="D316" s="4"/>
      <c r="E316" s="4"/>
      <c r="F316" s="4"/>
      <c r="G316" s="4"/>
      <c r="H316" s="4"/>
      <c r="I316" s="4"/>
      <c r="J316" s="4"/>
      <c r="K316" s="4" t="s">
        <v>319</v>
      </c>
    </row>
    <row r="317" spans="1:11" ht="12.75">
      <c r="A317" t="s">
        <v>307</v>
      </c>
      <c r="B317" s="5"/>
      <c r="C317" s="5"/>
      <c r="D317" s="4"/>
      <c r="E317" s="4"/>
      <c r="F317" s="4"/>
      <c r="G317" s="5"/>
      <c r="H317" s="4"/>
      <c r="I317" s="4"/>
      <c r="J317" s="4"/>
      <c r="K317" s="4"/>
    </row>
    <row r="318" spans="1:11" ht="12.75">
      <c r="A318" s="121" t="s">
        <v>324</v>
      </c>
      <c r="B318" s="5"/>
      <c r="C318" s="5"/>
      <c r="D318" s="4"/>
      <c r="E318" s="5" t="s">
        <v>336</v>
      </c>
      <c r="F318" s="5"/>
      <c r="G318" s="4"/>
      <c r="H318" s="4"/>
      <c r="I318" s="4"/>
      <c r="J318" s="4"/>
      <c r="K318" s="4"/>
    </row>
    <row r="319" spans="1:11" ht="12.75">
      <c r="A319" s="121"/>
      <c r="B319" s="5"/>
      <c r="C319" s="5"/>
      <c r="D319" s="4"/>
      <c r="E319" s="5"/>
      <c r="F319" s="5"/>
      <c r="G319" s="4"/>
      <c r="H319" s="4"/>
      <c r="I319" s="4"/>
      <c r="J319" s="4"/>
      <c r="K319" s="4"/>
    </row>
    <row r="320" spans="1:11" ht="12.75">
      <c r="A320" s="121"/>
      <c r="B320" s="5"/>
      <c r="C320" s="5"/>
      <c r="D320" s="4"/>
      <c r="E320" s="5"/>
      <c r="F320" s="5"/>
      <c r="G320" s="4"/>
      <c r="H320" s="37" t="s">
        <v>327</v>
      </c>
      <c r="K320" s="4"/>
    </row>
    <row r="321" spans="1:11" ht="12.75">
      <c r="A321" s="121"/>
      <c r="B321" s="5"/>
      <c r="C321" s="5"/>
      <c r="D321" s="4"/>
      <c r="E321" s="5"/>
      <c r="F321" s="5"/>
      <c r="G321" s="4"/>
      <c r="H321" s="4" t="s">
        <v>325</v>
      </c>
      <c r="I321" s="4"/>
      <c r="K321" s="4"/>
    </row>
    <row r="322" spans="1:11" ht="12.75">
      <c r="A322" s="121"/>
      <c r="B322" s="5"/>
      <c r="C322" s="5"/>
      <c r="D322" s="4"/>
      <c r="E322" s="5"/>
      <c r="F322" s="5"/>
      <c r="G322" s="4"/>
      <c r="H322" s="4" t="s">
        <v>326</v>
      </c>
      <c r="I322" s="4"/>
      <c r="K322" s="4"/>
    </row>
    <row r="323" spans="1:11" ht="12.75">
      <c r="A323" s="37"/>
      <c r="B323" s="5"/>
      <c r="C323" s="5"/>
      <c r="D323" s="4"/>
      <c r="E323" s="4"/>
      <c r="F323" s="4"/>
      <c r="K323" s="4"/>
    </row>
    <row r="324" spans="1:11" ht="12.75">
      <c r="A324" s="8"/>
      <c r="B324" s="5"/>
      <c r="C324" s="5"/>
      <c r="D324" s="117"/>
      <c r="E324" s="8" t="s">
        <v>262</v>
      </c>
      <c r="F324" s="8"/>
      <c r="K324" s="117"/>
    </row>
    <row r="325" spans="1:11" ht="12.75">
      <c r="A325" s="37"/>
      <c r="B325" s="5"/>
      <c r="C325" s="5"/>
      <c r="D325" s="4"/>
      <c r="E325" s="55" t="s">
        <v>279</v>
      </c>
      <c r="F325" s="55"/>
      <c r="G325" s="117"/>
      <c r="H325" s="4"/>
      <c r="I325" s="4"/>
      <c r="J325" s="4"/>
      <c r="K325" s="4"/>
    </row>
    <row r="326" spans="1:11" ht="13.5" thickBot="1">
      <c r="A326" s="115"/>
      <c r="B326" s="5"/>
      <c r="C326" s="5"/>
      <c r="D326" s="4"/>
      <c r="E326" s="129"/>
      <c r="F326" s="129"/>
      <c r="G326" s="4"/>
      <c r="H326" s="4"/>
      <c r="I326" s="4"/>
      <c r="J326" s="4"/>
      <c r="K326" s="4" t="s">
        <v>258</v>
      </c>
    </row>
    <row r="327" spans="1:11" ht="25.5">
      <c r="A327" s="114" t="s">
        <v>259</v>
      </c>
      <c r="B327" s="167" t="s">
        <v>24</v>
      </c>
      <c r="C327" s="167" t="s">
        <v>257</v>
      </c>
      <c r="D327" s="167" t="s">
        <v>22</v>
      </c>
      <c r="E327" s="112" t="s">
        <v>147</v>
      </c>
      <c r="F327" s="113" t="s">
        <v>269</v>
      </c>
      <c r="G327" s="113" t="s">
        <v>256</v>
      </c>
      <c r="H327" s="112" t="s">
        <v>255</v>
      </c>
      <c r="I327" s="112" t="s">
        <v>254</v>
      </c>
      <c r="J327" s="112" t="s">
        <v>253</v>
      </c>
      <c r="K327" s="111" t="s">
        <v>252</v>
      </c>
    </row>
    <row r="328" spans="1:11" ht="12.75">
      <c r="A328" s="110" t="s">
        <v>250</v>
      </c>
      <c r="B328" s="108" t="s">
        <v>249</v>
      </c>
      <c r="C328" s="108" t="s">
        <v>248</v>
      </c>
      <c r="D328" s="108" t="s">
        <v>247</v>
      </c>
      <c r="E328" s="108" t="s">
        <v>246</v>
      </c>
      <c r="F328" s="108"/>
      <c r="G328" s="109">
        <v>1</v>
      </c>
      <c r="H328" s="108">
        <v>2</v>
      </c>
      <c r="I328" s="108">
        <v>3</v>
      </c>
      <c r="J328" s="108">
        <v>4</v>
      </c>
      <c r="K328" s="107">
        <v>5</v>
      </c>
    </row>
    <row r="329" spans="1:11" ht="12.75">
      <c r="A329" s="13">
        <v>1</v>
      </c>
      <c r="B329" s="16"/>
      <c r="C329" s="16"/>
      <c r="D329" s="15"/>
      <c r="E329" s="96" t="s">
        <v>251</v>
      </c>
      <c r="F329" s="134"/>
      <c r="G329" s="122">
        <f>G330</f>
        <v>0</v>
      </c>
      <c r="H329" s="122">
        <f>H330</f>
        <v>0</v>
      </c>
      <c r="I329" s="122">
        <f>I330</f>
        <v>0</v>
      </c>
      <c r="J329" s="122">
        <f>J330</f>
        <v>0</v>
      </c>
      <c r="K329" s="122">
        <f>K330</f>
        <v>0</v>
      </c>
    </row>
    <row r="330" spans="1:11" ht="12.75">
      <c r="A330" s="13">
        <v>2</v>
      </c>
      <c r="B330" s="188" t="s">
        <v>281</v>
      </c>
      <c r="C330" s="16"/>
      <c r="D330" s="15"/>
      <c r="E330" s="19" t="s">
        <v>228</v>
      </c>
      <c r="F330" s="134"/>
      <c r="G330" s="122">
        <f>H330+I330+J330+K330</f>
        <v>0</v>
      </c>
      <c r="H330" s="122"/>
      <c r="I330" s="122"/>
      <c r="J330" s="122"/>
      <c r="K330" s="122"/>
    </row>
    <row r="331" spans="1:11" ht="12.75">
      <c r="A331" s="13">
        <v>3</v>
      </c>
      <c r="B331" s="16"/>
      <c r="C331" s="58" t="s">
        <v>80</v>
      </c>
      <c r="D331" s="15"/>
      <c r="E331" s="14" t="s">
        <v>224</v>
      </c>
      <c r="F331" s="248"/>
      <c r="G331" s="122">
        <f>H331+I331+J331+K331</f>
        <v>0</v>
      </c>
      <c r="H331" s="248"/>
      <c r="I331" s="248"/>
      <c r="J331" s="248"/>
      <c r="K331" s="248"/>
    </row>
    <row r="332" spans="1:11" ht="25.5">
      <c r="A332" s="13">
        <v>4</v>
      </c>
      <c r="B332" s="16"/>
      <c r="C332" s="56">
        <v>16</v>
      </c>
      <c r="D332" s="15"/>
      <c r="E332" s="22" t="s">
        <v>220</v>
      </c>
      <c r="F332" s="248"/>
      <c r="G332" s="122">
        <f>H332+I332+J332+K332</f>
        <v>0</v>
      </c>
      <c r="H332" s="248"/>
      <c r="I332" s="248"/>
      <c r="J332" s="248"/>
      <c r="K332" s="248"/>
    </row>
    <row r="333" spans="1:11" ht="12.75">
      <c r="A333" s="13">
        <v>5</v>
      </c>
      <c r="B333" s="16"/>
      <c r="C333" s="56">
        <v>20</v>
      </c>
      <c r="D333" s="15"/>
      <c r="E333" s="14" t="s">
        <v>217</v>
      </c>
      <c r="F333" s="248"/>
      <c r="G333" s="122">
        <f>H333+I333+J333+K333</f>
        <v>0</v>
      </c>
      <c r="H333" s="248"/>
      <c r="I333" s="248"/>
      <c r="J333" s="248"/>
      <c r="K333" s="248"/>
    </row>
    <row r="334" spans="1:11" ht="12.75">
      <c r="A334" s="13">
        <v>6</v>
      </c>
      <c r="B334" s="16"/>
      <c r="C334" s="56">
        <v>21</v>
      </c>
      <c r="D334" s="15"/>
      <c r="E334" s="14" t="s">
        <v>215</v>
      </c>
      <c r="F334" s="248"/>
      <c r="G334" s="122">
        <f>H334+I334+J334+K334</f>
        <v>0</v>
      </c>
      <c r="H334" s="248"/>
      <c r="I334" s="248"/>
      <c r="J334" s="248"/>
      <c r="K334" s="248"/>
    </row>
    <row r="335" spans="1:11" ht="12.75">
      <c r="A335" s="13">
        <v>7</v>
      </c>
      <c r="B335" s="16" t="s">
        <v>128</v>
      </c>
      <c r="C335" s="16" t="s">
        <v>308</v>
      </c>
      <c r="D335" s="15" t="s">
        <v>309</v>
      </c>
      <c r="E335" s="19" t="s">
        <v>147</v>
      </c>
      <c r="F335" s="134">
        <f>+F336+F337+F338</f>
        <v>0</v>
      </c>
      <c r="G335" s="122"/>
      <c r="H335" s="134"/>
      <c r="I335" s="134"/>
      <c r="J335" s="134"/>
      <c r="K335" s="136"/>
    </row>
    <row r="336" spans="1:11" ht="12.75">
      <c r="A336" s="234"/>
      <c r="B336" s="234"/>
      <c r="C336" s="234"/>
      <c r="D336" s="234"/>
      <c r="E336" s="43" t="s">
        <v>310</v>
      </c>
      <c r="F336" s="234">
        <f>F337+F338+F339</f>
        <v>0</v>
      </c>
      <c r="G336" s="234">
        <f>G337+G338+G339</f>
        <v>0</v>
      </c>
      <c r="H336" s="234"/>
      <c r="I336" s="234"/>
      <c r="J336" s="234"/>
      <c r="K336" s="234"/>
    </row>
    <row r="337" spans="1:11" ht="12.75">
      <c r="A337" s="234"/>
      <c r="B337" s="234">
        <v>10</v>
      </c>
      <c r="C337" s="234"/>
      <c r="D337" s="234"/>
      <c r="E337" s="43" t="s">
        <v>311</v>
      </c>
      <c r="F337" s="234"/>
      <c r="G337" s="234">
        <f>H337+I337+J337+K337</f>
        <v>0</v>
      </c>
      <c r="H337" s="234"/>
      <c r="I337" s="234"/>
      <c r="J337" s="234"/>
      <c r="K337" s="234"/>
    </row>
    <row r="338" spans="1:11" ht="12.75">
      <c r="A338" s="234"/>
      <c r="B338" s="234">
        <v>20</v>
      </c>
      <c r="C338" s="234"/>
      <c r="D338" s="234"/>
      <c r="E338" s="43" t="s">
        <v>312</v>
      </c>
      <c r="F338" s="234"/>
      <c r="G338" s="234">
        <f>H338+I338+J338+K338</f>
        <v>0</v>
      </c>
      <c r="H338" s="234"/>
      <c r="I338" s="234"/>
      <c r="J338" s="234"/>
      <c r="K338" s="234"/>
    </row>
    <row r="339" spans="1:11" ht="12.75">
      <c r="A339" s="234"/>
      <c r="B339" s="234">
        <v>70</v>
      </c>
      <c r="C339" s="234"/>
      <c r="D339" s="234"/>
      <c r="E339" s="43" t="s">
        <v>313</v>
      </c>
      <c r="F339" s="234"/>
      <c r="G339" s="234">
        <f>H339+I339+J339+K339</f>
        <v>0</v>
      </c>
      <c r="H339" s="234"/>
      <c r="I339" s="234"/>
      <c r="J339" s="234"/>
      <c r="K339" s="234"/>
    </row>
    <row r="340" spans="1:11" ht="12.75">
      <c r="A340" s="234"/>
      <c r="B340" s="234">
        <v>71</v>
      </c>
      <c r="C340" s="234"/>
      <c r="D340" s="234"/>
      <c r="E340" s="43" t="s">
        <v>314</v>
      </c>
      <c r="F340" s="234"/>
      <c r="G340" s="234">
        <f>H340+I340+J340+K340</f>
        <v>0</v>
      </c>
      <c r="H340" s="234"/>
      <c r="I340" s="234"/>
      <c r="J340" s="234"/>
      <c r="K340" s="234"/>
    </row>
    <row r="341" spans="1:11" ht="12.75">
      <c r="A341" s="234"/>
      <c r="B341" s="234"/>
      <c r="C341" s="234">
        <v>1</v>
      </c>
      <c r="D341" s="234"/>
      <c r="E341" s="43" t="s">
        <v>315</v>
      </c>
      <c r="F341" s="234"/>
      <c r="G341" s="234">
        <f>H341+I341+J341+K341</f>
        <v>0</v>
      </c>
      <c r="H341" s="234"/>
      <c r="I341" s="234"/>
      <c r="J341" s="234"/>
      <c r="K341" s="234"/>
    </row>
    <row r="342" spans="1:11" ht="12.75">
      <c r="A342" s="234"/>
      <c r="B342" s="234"/>
      <c r="C342" s="234"/>
      <c r="D342" s="247" t="s">
        <v>12</v>
      </c>
      <c r="E342" s="43" t="s">
        <v>316</v>
      </c>
      <c r="F342" s="234"/>
      <c r="G342" s="234">
        <f aca="true" t="shared" si="12" ref="G342:G348">H342+I342+J342+K342</f>
        <v>0</v>
      </c>
      <c r="H342" s="234"/>
      <c r="I342" s="234"/>
      <c r="J342" s="234"/>
      <c r="K342" s="234"/>
    </row>
    <row r="343" spans="1:11" ht="12.75">
      <c r="A343" s="234"/>
      <c r="B343" s="234"/>
      <c r="C343" s="234"/>
      <c r="D343" s="247" t="s">
        <v>18</v>
      </c>
      <c r="E343" s="43" t="s">
        <v>317</v>
      </c>
      <c r="F343" s="234"/>
      <c r="G343" s="234">
        <f t="shared" si="12"/>
        <v>0</v>
      </c>
      <c r="H343" s="234"/>
      <c r="I343" s="234"/>
      <c r="J343" s="234"/>
      <c r="K343" s="234"/>
    </row>
    <row r="344" spans="1:11" ht="12.75">
      <c r="A344" s="234"/>
      <c r="B344" s="234"/>
      <c r="C344" s="234"/>
      <c r="D344" s="247" t="s">
        <v>28</v>
      </c>
      <c r="E344" s="43" t="s">
        <v>209</v>
      </c>
      <c r="F344" s="234"/>
      <c r="G344" s="234">
        <f t="shared" si="12"/>
        <v>0</v>
      </c>
      <c r="H344" s="234"/>
      <c r="I344" s="234"/>
      <c r="J344" s="234"/>
      <c r="K344" s="234"/>
    </row>
    <row r="345" spans="1:11" ht="12.75">
      <c r="A345" s="234"/>
      <c r="B345" s="234"/>
      <c r="C345" s="234"/>
      <c r="D345" s="247" t="s">
        <v>318</v>
      </c>
      <c r="E345" s="43" t="s">
        <v>26</v>
      </c>
      <c r="F345" s="234"/>
      <c r="G345" s="234">
        <f t="shared" si="12"/>
        <v>0</v>
      </c>
      <c r="H345" s="234"/>
      <c r="I345" s="234"/>
      <c r="J345" s="234"/>
      <c r="K345" s="234"/>
    </row>
    <row r="346" spans="1:11" ht="12.75">
      <c r="A346" s="234"/>
      <c r="B346" s="46"/>
      <c r="C346" s="46"/>
      <c r="D346" s="52"/>
      <c r="E346" s="43" t="s">
        <v>8</v>
      </c>
      <c r="F346" s="249"/>
      <c r="G346" s="250">
        <f t="shared" si="12"/>
        <v>0</v>
      </c>
      <c r="H346" s="249"/>
      <c r="I346" s="249"/>
      <c r="J346" s="249"/>
      <c r="K346" s="249"/>
    </row>
    <row r="347" spans="1:11" ht="12.75">
      <c r="A347" s="234"/>
      <c r="B347" s="46"/>
      <c r="C347" s="46"/>
      <c r="D347" s="52"/>
      <c r="E347" s="43" t="s">
        <v>7</v>
      </c>
      <c r="F347" s="249"/>
      <c r="G347" s="250">
        <f t="shared" si="12"/>
        <v>0</v>
      </c>
      <c r="H347" s="249"/>
      <c r="I347" s="249"/>
      <c r="J347" s="249"/>
      <c r="K347" s="249"/>
    </row>
    <row r="348" spans="1:11" ht="12.75">
      <c r="A348" s="234"/>
      <c r="B348" s="46"/>
      <c r="C348" s="46"/>
      <c r="D348" s="52"/>
      <c r="E348" s="43" t="s">
        <v>6</v>
      </c>
      <c r="F348" s="250"/>
      <c r="G348" s="250">
        <f t="shared" si="12"/>
        <v>0</v>
      </c>
      <c r="H348" s="250"/>
      <c r="I348" s="250"/>
      <c r="J348" s="250"/>
      <c r="K348" s="250"/>
    </row>
    <row r="349" ht="12.75">
      <c r="D349" s="246"/>
    </row>
    <row r="351" spans="3:6" ht="12.75">
      <c r="C351" t="s">
        <v>321</v>
      </c>
      <c r="F351" t="s">
        <v>322</v>
      </c>
    </row>
    <row r="352" spans="3:6" ht="12.75">
      <c r="C352" t="s">
        <v>320</v>
      </c>
      <c r="F352" t="s">
        <v>323</v>
      </c>
    </row>
    <row r="358" spans="1:11" ht="12.75">
      <c r="A358" s="120" t="s">
        <v>268</v>
      </c>
      <c r="B358" s="5"/>
      <c r="C358" s="5"/>
      <c r="D358" s="4"/>
      <c r="E358" s="4"/>
      <c r="F358" s="4"/>
      <c r="G358" s="4"/>
      <c r="H358" s="4"/>
      <c r="I358" s="4"/>
      <c r="J358" s="4"/>
      <c r="K358" s="4" t="s">
        <v>319</v>
      </c>
    </row>
    <row r="359" spans="1:11" ht="12.75">
      <c r="A359" t="s">
        <v>307</v>
      </c>
      <c r="B359" s="5"/>
      <c r="C359" s="5"/>
      <c r="D359" s="4"/>
      <c r="E359" s="4"/>
      <c r="F359" s="4"/>
      <c r="G359" s="5"/>
      <c r="H359" s="4"/>
      <c r="I359" s="4"/>
      <c r="J359" s="4"/>
      <c r="K359" s="4"/>
    </row>
    <row r="360" spans="1:11" ht="12.75">
      <c r="A360" s="121" t="s">
        <v>324</v>
      </c>
      <c r="B360" s="5"/>
      <c r="C360" s="5"/>
      <c r="D360" s="4"/>
      <c r="E360" s="5" t="s">
        <v>337</v>
      </c>
      <c r="F360" s="5"/>
      <c r="G360" s="4"/>
      <c r="H360" s="4"/>
      <c r="I360" s="4"/>
      <c r="J360" s="4"/>
      <c r="K360" s="4"/>
    </row>
    <row r="361" spans="1:11" ht="12.75">
      <c r="A361" s="121"/>
      <c r="B361" s="5"/>
      <c r="C361" s="5"/>
      <c r="D361" s="4"/>
      <c r="E361" s="5"/>
      <c r="F361" s="5"/>
      <c r="G361" s="4"/>
      <c r="H361" s="4"/>
      <c r="I361" s="4"/>
      <c r="J361" s="4"/>
      <c r="K361" s="4"/>
    </row>
    <row r="362" spans="1:11" ht="12.75">
      <c r="A362" s="121"/>
      <c r="B362" s="5"/>
      <c r="C362" s="5"/>
      <c r="D362" s="4"/>
      <c r="E362" s="5"/>
      <c r="F362" s="5"/>
      <c r="G362" s="4"/>
      <c r="H362" s="37" t="s">
        <v>327</v>
      </c>
      <c r="K362" s="4"/>
    </row>
    <row r="363" spans="1:11" ht="12.75">
      <c r="A363" s="121"/>
      <c r="B363" s="5"/>
      <c r="C363" s="5"/>
      <c r="D363" s="4"/>
      <c r="E363" s="5"/>
      <c r="F363" s="5"/>
      <c r="G363" s="4"/>
      <c r="H363" s="4" t="s">
        <v>325</v>
      </c>
      <c r="I363" s="4"/>
      <c r="K363" s="4"/>
    </row>
    <row r="364" spans="1:11" ht="12.75">
      <c r="A364" s="121"/>
      <c r="B364" s="5"/>
      <c r="C364" s="5"/>
      <c r="D364" s="4"/>
      <c r="E364" s="5"/>
      <c r="F364" s="5"/>
      <c r="G364" s="4"/>
      <c r="H364" s="4" t="s">
        <v>326</v>
      </c>
      <c r="I364" s="4"/>
      <c r="K364" s="4"/>
    </row>
    <row r="365" spans="1:11" ht="12.75">
      <c r="A365" s="37"/>
      <c r="B365" s="5"/>
      <c r="C365" s="5"/>
      <c r="D365" s="4"/>
      <c r="E365" s="4"/>
      <c r="F365" s="4"/>
      <c r="K365" s="4"/>
    </row>
    <row r="366" spans="1:11" ht="12.75">
      <c r="A366" s="8"/>
      <c r="B366" s="5"/>
      <c r="C366" s="5"/>
      <c r="D366" s="117"/>
      <c r="E366" s="8" t="s">
        <v>262</v>
      </c>
      <c r="F366" s="8"/>
      <c r="K366" s="117"/>
    </row>
    <row r="367" spans="1:11" ht="12.75">
      <c r="A367" s="37"/>
      <c r="B367" s="5"/>
      <c r="C367" s="5"/>
      <c r="D367" s="4"/>
      <c r="E367" s="55" t="s">
        <v>279</v>
      </c>
      <c r="F367" s="55"/>
      <c r="G367" s="117"/>
      <c r="H367" s="4"/>
      <c r="I367" s="4"/>
      <c r="J367" s="4"/>
      <c r="K367" s="4"/>
    </row>
    <row r="368" spans="1:11" ht="13.5" thickBot="1">
      <c r="A368" s="115"/>
      <c r="B368" s="5"/>
      <c r="C368" s="5"/>
      <c r="D368" s="4"/>
      <c r="E368" s="129"/>
      <c r="F368" s="129"/>
      <c r="G368" s="4"/>
      <c r="H368" s="4"/>
      <c r="I368" s="4"/>
      <c r="J368" s="4"/>
      <c r="K368" s="4" t="s">
        <v>258</v>
      </c>
    </row>
    <row r="369" spans="1:11" ht="25.5">
      <c r="A369" s="114" t="s">
        <v>259</v>
      </c>
      <c r="B369" s="167" t="s">
        <v>24</v>
      </c>
      <c r="C369" s="167" t="s">
        <v>257</v>
      </c>
      <c r="D369" s="167" t="s">
        <v>22</v>
      </c>
      <c r="E369" s="112" t="s">
        <v>147</v>
      </c>
      <c r="F369" s="113" t="s">
        <v>269</v>
      </c>
      <c r="G369" s="113" t="s">
        <v>256</v>
      </c>
      <c r="H369" s="112" t="s">
        <v>255</v>
      </c>
      <c r="I369" s="112" t="s">
        <v>254</v>
      </c>
      <c r="J369" s="112" t="s">
        <v>253</v>
      </c>
      <c r="K369" s="111" t="s">
        <v>252</v>
      </c>
    </row>
    <row r="370" spans="1:11" ht="12.75">
      <c r="A370" s="110" t="s">
        <v>250</v>
      </c>
      <c r="B370" s="108" t="s">
        <v>249</v>
      </c>
      <c r="C370" s="108" t="s">
        <v>248</v>
      </c>
      <c r="D370" s="108" t="s">
        <v>247</v>
      </c>
      <c r="E370" s="108" t="s">
        <v>246</v>
      </c>
      <c r="F370" s="108"/>
      <c r="G370" s="109">
        <v>1</v>
      </c>
      <c r="H370" s="108">
        <v>2</v>
      </c>
      <c r="I370" s="108">
        <v>3</v>
      </c>
      <c r="J370" s="108">
        <v>4</v>
      </c>
      <c r="K370" s="107">
        <v>5</v>
      </c>
    </row>
    <row r="371" spans="1:11" ht="12.75">
      <c r="A371" s="13">
        <v>1</v>
      </c>
      <c r="B371" s="16"/>
      <c r="C371" s="16"/>
      <c r="D371" s="15"/>
      <c r="E371" s="96" t="s">
        <v>251</v>
      </c>
      <c r="F371" s="134"/>
      <c r="G371" s="122">
        <f>G372</f>
        <v>0</v>
      </c>
      <c r="H371" s="122">
        <f>H372</f>
        <v>0</v>
      </c>
      <c r="I371" s="122">
        <f>I372</f>
        <v>0</v>
      </c>
      <c r="J371" s="122">
        <f>J372</f>
        <v>0</v>
      </c>
      <c r="K371" s="122">
        <f>K372</f>
        <v>0</v>
      </c>
    </row>
    <row r="372" spans="1:11" ht="12.75">
      <c r="A372" s="13">
        <v>2</v>
      </c>
      <c r="B372" s="188" t="s">
        <v>281</v>
      </c>
      <c r="C372" s="16"/>
      <c r="D372" s="15"/>
      <c r="E372" s="19" t="s">
        <v>228</v>
      </c>
      <c r="F372" s="134"/>
      <c r="G372" s="122">
        <f>H372+I372+J372+K372</f>
        <v>0</v>
      </c>
      <c r="H372" s="122">
        <f>SUM(H373:H376)</f>
        <v>0</v>
      </c>
      <c r="I372" s="122">
        <f>SUM(I373:I376)</f>
        <v>0</v>
      </c>
      <c r="J372" s="122">
        <f>SUM(J373:J376)</f>
        <v>0</v>
      </c>
      <c r="K372" s="122">
        <f>SUM(K373:K376)</f>
        <v>0</v>
      </c>
    </row>
    <row r="373" spans="1:11" ht="12.75">
      <c r="A373" s="13">
        <v>3</v>
      </c>
      <c r="B373" s="16"/>
      <c r="C373" s="58" t="s">
        <v>80</v>
      </c>
      <c r="D373" s="15"/>
      <c r="E373" s="14" t="s">
        <v>224</v>
      </c>
      <c r="F373" s="248"/>
      <c r="G373" s="122">
        <f>H373+I373+J373+K373</f>
        <v>0</v>
      </c>
      <c r="H373" s="248"/>
      <c r="I373" s="248"/>
      <c r="J373" s="248"/>
      <c r="K373" s="248"/>
    </row>
    <row r="374" spans="1:11" ht="25.5">
      <c r="A374" s="13">
        <v>4</v>
      </c>
      <c r="B374" s="16"/>
      <c r="C374" s="56">
        <v>16</v>
      </c>
      <c r="D374" s="15"/>
      <c r="E374" s="22" t="s">
        <v>220</v>
      </c>
      <c r="F374" s="248"/>
      <c r="G374" s="122">
        <f>H374+I374+J374+K374</f>
        <v>0</v>
      </c>
      <c r="H374" s="248"/>
      <c r="I374" s="248"/>
      <c r="J374" s="248"/>
      <c r="K374" s="248"/>
    </row>
    <row r="375" spans="1:11" ht="12.75">
      <c r="A375" s="13">
        <v>5</v>
      </c>
      <c r="B375" s="16"/>
      <c r="C375" s="56">
        <v>20</v>
      </c>
      <c r="D375" s="15"/>
      <c r="E375" s="14" t="s">
        <v>217</v>
      </c>
      <c r="F375" s="248"/>
      <c r="G375" s="122">
        <f>H375+I375+J375+K375</f>
        <v>0</v>
      </c>
      <c r="H375" s="248"/>
      <c r="I375" s="248"/>
      <c r="J375" s="248"/>
      <c r="K375" s="248"/>
    </row>
    <row r="376" spans="1:11" ht="12.75">
      <c r="A376" s="13">
        <v>6</v>
      </c>
      <c r="B376" s="16"/>
      <c r="C376" s="56">
        <v>21</v>
      </c>
      <c r="D376" s="15"/>
      <c r="E376" s="14" t="s">
        <v>215</v>
      </c>
      <c r="F376" s="248"/>
      <c r="G376" s="122">
        <f>H376+I376+J376+K376</f>
        <v>0</v>
      </c>
      <c r="H376" s="248"/>
      <c r="I376" s="248"/>
      <c r="J376" s="248"/>
      <c r="K376" s="248"/>
    </row>
    <row r="377" spans="1:11" ht="12.75">
      <c r="A377" s="13">
        <v>7</v>
      </c>
      <c r="B377" s="16" t="s">
        <v>128</v>
      </c>
      <c r="C377" s="16" t="s">
        <v>308</v>
      </c>
      <c r="D377" s="15" t="s">
        <v>309</v>
      </c>
      <c r="E377" s="19" t="s">
        <v>147</v>
      </c>
      <c r="F377" s="134">
        <f>+F378+F379+F380</f>
        <v>0</v>
      </c>
      <c r="G377" s="122"/>
      <c r="H377" s="134"/>
      <c r="I377" s="134"/>
      <c r="J377" s="134"/>
      <c r="K377" s="136"/>
    </row>
    <row r="378" spans="1:11" ht="12.75">
      <c r="A378" s="234"/>
      <c r="B378" s="234"/>
      <c r="C378" s="234"/>
      <c r="D378" s="234"/>
      <c r="E378" s="43" t="s">
        <v>310</v>
      </c>
      <c r="F378" s="9">
        <f aca="true" t="shared" si="13" ref="F378:K378">F379+F380+F381</f>
        <v>0</v>
      </c>
      <c r="G378" s="9">
        <f t="shared" si="13"/>
        <v>0</v>
      </c>
      <c r="H378" s="9">
        <f t="shared" si="13"/>
        <v>0</v>
      </c>
      <c r="I378" s="9">
        <f t="shared" si="13"/>
        <v>0</v>
      </c>
      <c r="J378" s="9">
        <f t="shared" si="13"/>
        <v>0</v>
      </c>
      <c r="K378" s="9">
        <f t="shared" si="13"/>
        <v>0</v>
      </c>
    </row>
    <row r="379" spans="1:11" ht="12.75">
      <c r="A379" s="234"/>
      <c r="B379" s="234">
        <v>10</v>
      </c>
      <c r="C379" s="234"/>
      <c r="D379" s="234"/>
      <c r="E379" s="43" t="s">
        <v>311</v>
      </c>
      <c r="F379" s="234"/>
      <c r="G379" s="234">
        <f>H379+I379+J379+K379</f>
        <v>0</v>
      </c>
      <c r="H379" s="234"/>
      <c r="I379" s="234"/>
      <c r="J379" s="234"/>
      <c r="K379" s="234"/>
    </row>
    <row r="380" spans="1:11" ht="12.75">
      <c r="A380" s="234"/>
      <c r="B380" s="234">
        <v>20</v>
      </c>
      <c r="C380" s="234"/>
      <c r="D380" s="234"/>
      <c r="E380" s="43" t="s">
        <v>312</v>
      </c>
      <c r="F380" s="234"/>
      <c r="G380" s="234">
        <f>H380+I380+J380+K380</f>
        <v>0</v>
      </c>
      <c r="H380" s="234"/>
      <c r="I380" s="234"/>
      <c r="J380" s="234"/>
      <c r="K380" s="234"/>
    </row>
    <row r="381" spans="1:11" ht="12.75">
      <c r="A381" s="234"/>
      <c r="B381" s="234">
        <v>70</v>
      </c>
      <c r="C381" s="234"/>
      <c r="D381" s="234"/>
      <c r="E381" s="43" t="s">
        <v>313</v>
      </c>
      <c r="F381" s="234"/>
      <c r="G381" s="234">
        <f>H381+I381+J381+K381</f>
        <v>0</v>
      </c>
      <c r="H381" s="234"/>
      <c r="I381" s="234"/>
      <c r="J381" s="234"/>
      <c r="K381" s="234"/>
    </row>
    <row r="382" spans="1:11" ht="12.75">
      <c r="A382" s="234"/>
      <c r="B382" s="234">
        <v>71</v>
      </c>
      <c r="C382" s="234"/>
      <c r="D382" s="234"/>
      <c r="E382" s="43" t="s">
        <v>314</v>
      </c>
      <c r="F382" s="234"/>
      <c r="G382" s="234"/>
      <c r="H382" s="234"/>
      <c r="I382" s="234"/>
      <c r="J382" s="234"/>
      <c r="K382" s="234"/>
    </row>
    <row r="383" spans="1:11" ht="12.75">
      <c r="A383" s="234"/>
      <c r="B383" s="234"/>
      <c r="C383" s="234">
        <v>1</v>
      </c>
      <c r="D383" s="234"/>
      <c r="E383" s="43" t="s">
        <v>315</v>
      </c>
      <c r="F383" s="234"/>
      <c r="G383" s="234">
        <f aca="true" t="shared" si="14" ref="G383:G390">H383+I383+J383+K383</f>
        <v>0</v>
      </c>
      <c r="H383" s="234">
        <f>H384+H385+H386+H387</f>
        <v>0</v>
      </c>
      <c r="I383" s="234">
        <f>I384+I385+I386+I387</f>
        <v>0</v>
      </c>
      <c r="J383" s="234">
        <f>J384+J385+J386+J387</f>
        <v>0</v>
      </c>
      <c r="K383" s="234">
        <f>K384+K385+K386+K387</f>
        <v>0</v>
      </c>
    </row>
    <row r="384" spans="1:11" ht="12.75">
      <c r="A384" s="234"/>
      <c r="B384" s="234"/>
      <c r="C384" s="234"/>
      <c r="D384" s="247" t="s">
        <v>12</v>
      </c>
      <c r="E384" s="43" t="s">
        <v>316</v>
      </c>
      <c r="F384" s="234"/>
      <c r="G384" s="234">
        <f t="shared" si="14"/>
        <v>0</v>
      </c>
      <c r="H384" s="234"/>
      <c r="I384" s="234"/>
      <c r="J384" s="234"/>
      <c r="K384" s="234"/>
    </row>
    <row r="385" spans="1:11" ht="12.75">
      <c r="A385" s="234"/>
      <c r="B385" s="234"/>
      <c r="C385" s="234"/>
      <c r="D385" s="247" t="s">
        <v>18</v>
      </c>
      <c r="E385" s="43" t="s">
        <v>317</v>
      </c>
      <c r="F385" s="234"/>
      <c r="G385" s="234">
        <f t="shared" si="14"/>
        <v>0</v>
      </c>
      <c r="H385" s="234"/>
      <c r="I385" s="234"/>
      <c r="J385" s="234"/>
      <c r="K385" s="234"/>
    </row>
    <row r="386" spans="1:11" ht="12.75">
      <c r="A386" s="234"/>
      <c r="B386" s="234"/>
      <c r="C386" s="234"/>
      <c r="D386" s="247" t="s">
        <v>28</v>
      </c>
      <c r="E386" s="43" t="s">
        <v>209</v>
      </c>
      <c r="F386" s="234"/>
      <c r="G386" s="234">
        <f t="shared" si="14"/>
        <v>0</v>
      </c>
      <c r="H386" s="234"/>
      <c r="I386" s="234"/>
      <c r="J386" s="234"/>
      <c r="K386" s="234"/>
    </row>
    <row r="387" spans="1:11" ht="12.75">
      <c r="A387" s="234"/>
      <c r="B387" s="234"/>
      <c r="C387" s="234"/>
      <c r="D387" s="247" t="s">
        <v>318</v>
      </c>
      <c r="E387" s="43" t="s">
        <v>26</v>
      </c>
      <c r="F387" s="234"/>
      <c r="G387" s="234">
        <f t="shared" si="14"/>
        <v>0</v>
      </c>
      <c r="H387" s="234"/>
      <c r="I387" s="234"/>
      <c r="J387" s="234"/>
      <c r="K387" s="234"/>
    </row>
    <row r="388" spans="1:11" ht="12.75">
      <c r="A388" s="234"/>
      <c r="B388" s="46"/>
      <c r="C388" s="46"/>
      <c r="D388" s="52"/>
      <c r="E388" s="43" t="s">
        <v>8</v>
      </c>
      <c r="F388" s="249"/>
      <c r="G388" s="250">
        <f t="shared" si="14"/>
        <v>0</v>
      </c>
      <c r="H388" s="249"/>
      <c r="I388" s="249"/>
      <c r="J388" s="249"/>
      <c r="K388" s="249"/>
    </row>
    <row r="389" spans="1:11" ht="12.75">
      <c r="A389" s="234"/>
      <c r="B389" s="46"/>
      <c r="C389" s="46"/>
      <c r="D389" s="52"/>
      <c r="E389" s="43" t="s">
        <v>7</v>
      </c>
      <c r="F389" s="249"/>
      <c r="G389" s="250">
        <f t="shared" si="14"/>
        <v>0</v>
      </c>
      <c r="H389" s="249"/>
      <c r="I389" s="249"/>
      <c r="J389" s="249"/>
      <c r="K389" s="249"/>
    </row>
    <row r="390" spans="1:11" ht="12.75">
      <c r="A390" s="234"/>
      <c r="B390" s="46"/>
      <c r="C390" s="46"/>
      <c r="D390" s="52"/>
      <c r="E390" s="43" t="s">
        <v>6</v>
      </c>
      <c r="F390" s="250"/>
      <c r="G390" s="250">
        <f t="shared" si="14"/>
        <v>0</v>
      </c>
      <c r="H390" s="250"/>
      <c r="I390" s="250"/>
      <c r="J390" s="250"/>
      <c r="K390" s="250"/>
    </row>
    <row r="391" ht="12.75">
      <c r="D391" s="246"/>
    </row>
    <row r="393" spans="3:6" ht="12.75">
      <c r="C393" t="s">
        <v>321</v>
      </c>
      <c r="F393" t="s">
        <v>322</v>
      </c>
    </row>
    <row r="394" spans="3:6" ht="12.75">
      <c r="C394" t="s">
        <v>320</v>
      </c>
      <c r="F394" t="s">
        <v>323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82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3" width="6.57421875" style="0" customWidth="1"/>
    <col min="4" max="4" width="5.00390625" style="0" customWidth="1"/>
    <col min="5" max="5" width="60.28125" style="0" customWidth="1"/>
    <col min="6" max="6" width="15.28125" style="0" customWidth="1"/>
    <col min="7" max="7" width="10.28125" style="0" customWidth="1"/>
    <col min="8" max="8" width="12.7109375" style="0" bestFit="1" customWidth="1"/>
    <col min="9" max="9" width="9.8515625" style="0" customWidth="1"/>
    <col min="10" max="10" width="8.8515625" style="0" customWidth="1"/>
    <col min="12" max="13" width="9.140625" style="268" customWidth="1"/>
    <col min="17" max="17" width="55.7109375" style="0" customWidth="1"/>
    <col min="18" max="18" width="13.7109375" style="0" customWidth="1"/>
    <col min="19" max="19" width="12.7109375" style="0" customWidth="1"/>
    <col min="23" max="23" width="13.00390625" style="0" customWidth="1"/>
    <col min="29" max="29" width="55.57421875" style="0" customWidth="1"/>
    <col min="30" max="30" width="16.8515625" style="0" customWidth="1"/>
    <col min="31" max="31" width="10.57421875" style="0" customWidth="1"/>
    <col min="32" max="32" width="1.421875" style="0" customWidth="1"/>
    <col min="35" max="35" width="14.00390625" style="0" bestFit="1" customWidth="1"/>
    <col min="36" max="37" width="12.8515625" style="0" bestFit="1" customWidth="1"/>
  </cols>
  <sheetData>
    <row r="1" spans="1:33" ht="12.75">
      <c r="A1" s="120" t="s">
        <v>268</v>
      </c>
      <c r="B1" s="5"/>
      <c r="C1" s="5"/>
      <c r="D1" s="4"/>
      <c r="E1" s="4"/>
      <c r="F1" s="4"/>
      <c r="G1" s="4"/>
      <c r="H1" s="4"/>
      <c r="I1" s="4"/>
      <c r="J1" s="4"/>
      <c r="K1" s="4" t="s">
        <v>265</v>
      </c>
      <c r="L1" s="256"/>
      <c r="M1" s="256"/>
      <c r="N1" s="131"/>
      <c r="O1" s="132"/>
      <c r="P1" s="131"/>
      <c r="Q1" s="55"/>
      <c r="R1" s="55"/>
      <c r="W1" t="s">
        <v>305</v>
      </c>
      <c r="AA1" s="91"/>
      <c r="AB1" s="91"/>
      <c r="AC1" s="91"/>
      <c r="AD1" s="91"/>
      <c r="AE1" s="91"/>
      <c r="AF1" s="91"/>
      <c r="AG1" s="4"/>
    </row>
    <row r="2" spans="1:37" ht="15">
      <c r="A2" t="s">
        <v>307</v>
      </c>
      <c r="B2" s="5"/>
      <c r="C2" s="5"/>
      <c r="D2" s="4"/>
      <c r="E2" s="4"/>
      <c r="F2" s="4"/>
      <c r="G2" s="5"/>
      <c r="H2" s="4"/>
      <c r="I2" s="4"/>
      <c r="J2" s="4"/>
      <c r="K2" s="4"/>
      <c r="L2" s="256"/>
      <c r="M2" s="256"/>
      <c r="N2" s="120" t="s">
        <v>268</v>
      </c>
      <c r="O2" s="5"/>
      <c r="P2" s="5"/>
      <c r="Q2" s="4"/>
      <c r="R2" s="4"/>
      <c r="S2" s="4"/>
      <c r="T2" s="4"/>
      <c r="U2" s="4"/>
      <c r="V2" s="4"/>
      <c r="W2" s="4"/>
      <c r="X2" s="4"/>
      <c r="AA2" s="119"/>
      <c r="AB2" s="120" t="s">
        <v>268</v>
      </c>
      <c r="AC2" s="5"/>
      <c r="AD2" s="4" t="s">
        <v>360</v>
      </c>
      <c r="AE2" s="4"/>
      <c r="AF2" s="4"/>
      <c r="AG2" s="4"/>
      <c r="AH2" s="4"/>
      <c r="AI2" s="4"/>
      <c r="AJ2" s="4"/>
      <c r="AK2" s="4"/>
    </row>
    <row r="3" spans="1:38" ht="15">
      <c r="A3" s="37"/>
      <c r="B3" s="5"/>
      <c r="C3" s="5"/>
      <c r="D3" s="4"/>
      <c r="E3" s="4"/>
      <c r="F3" s="4"/>
      <c r="H3" t="s">
        <v>263</v>
      </c>
      <c r="K3" s="4"/>
      <c r="L3" s="256"/>
      <c r="M3" s="256"/>
      <c r="N3" t="s">
        <v>307</v>
      </c>
      <c r="O3" s="5"/>
      <c r="P3" s="5"/>
      <c r="Q3" s="4"/>
      <c r="R3" s="4"/>
      <c r="S3" s="4"/>
      <c r="T3" s="5"/>
      <c r="U3" s="4"/>
      <c r="V3" s="4"/>
      <c r="W3" s="4"/>
      <c r="X3" s="4"/>
      <c r="AA3" s="116"/>
      <c r="AB3" t="s">
        <v>307</v>
      </c>
      <c r="AC3" s="5"/>
      <c r="AD3" s="5"/>
      <c r="AE3" s="4"/>
      <c r="AF3" s="4"/>
      <c r="AG3" s="4"/>
      <c r="AH3" s="5"/>
      <c r="AI3" s="4"/>
      <c r="AJ3" s="4"/>
      <c r="AK3" s="4"/>
      <c r="AL3" s="4"/>
    </row>
    <row r="4" spans="1:38" ht="15">
      <c r="A4" s="6" t="s">
        <v>356</v>
      </c>
      <c r="B4" s="5"/>
      <c r="C4" s="5"/>
      <c r="D4" s="4"/>
      <c r="E4" s="4"/>
      <c r="F4" s="4"/>
      <c r="H4" t="s">
        <v>358</v>
      </c>
      <c r="K4" s="4"/>
      <c r="L4" s="256"/>
      <c r="M4" s="256"/>
      <c r="N4" s="37"/>
      <c r="O4" s="5"/>
      <c r="P4" s="5"/>
      <c r="Q4" s="4"/>
      <c r="R4" s="4"/>
      <c r="S4" s="4"/>
      <c r="U4" t="s">
        <v>263</v>
      </c>
      <c r="X4" s="4"/>
      <c r="AA4" s="116"/>
      <c r="AB4" s="37"/>
      <c r="AC4" s="5"/>
      <c r="AD4" s="5"/>
      <c r="AE4" s="4"/>
      <c r="AF4" s="4"/>
      <c r="AG4" s="4"/>
      <c r="AL4" s="4"/>
    </row>
    <row r="5" spans="1:38" ht="15">
      <c r="A5" s="6" t="s">
        <v>357</v>
      </c>
      <c r="B5" s="5"/>
      <c r="C5" s="5"/>
      <c r="D5" s="4"/>
      <c r="E5" s="4"/>
      <c r="F5" s="4"/>
      <c r="H5" t="s">
        <v>359</v>
      </c>
      <c r="K5" s="4"/>
      <c r="L5" s="256"/>
      <c r="M5" s="256"/>
      <c r="N5" s="6" t="s">
        <v>356</v>
      </c>
      <c r="O5" s="5"/>
      <c r="P5" s="5"/>
      <c r="Q5" s="4"/>
      <c r="R5" s="4"/>
      <c r="S5" s="4"/>
      <c r="U5" t="s">
        <v>358</v>
      </c>
      <c r="X5" s="4"/>
      <c r="AA5" s="116"/>
      <c r="AB5" s="6" t="s">
        <v>356</v>
      </c>
      <c r="AC5" s="5"/>
      <c r="AD5" t="s">
        <v>263</v>
      </c>
      <c r="AE5" s="4"/>
      <c r="AF5" s="4"/>
      <c r="AG5" s="4"/>
      <c r="AL5" s="4"/>
    </row>
    <row r="6" spans="1:38" ht="15">
      <c r="A6" s="37"/>
      <c r="B6" s="5"/>
      <c r="C6" s="5"/>
      <c r="D6" s="4"/>
      <c r="E6" s="4"/>
      <c r="F6" s="4"/>
      <c r="K6" s="4"/>
      <c r="L6" s="256"/>
      <c r="M6" s="256"/>
      <c r="N6" s="6" t="s">
        <v>357</v>
      </c>
      <c r="O6" s="5"/>
      <c r="P6" s="5"/>
      <c r="Q6" s="4"/>
      <c r="R6" s="4"/>
      <c r="S6" s="4"/>
      <c r="U6" t="s">
        <v>359</v>
      </c>
      <c r="X6" s="4"/>
      <c r="AA6" s="116"/>
      <c r="AB6" s="6" t="s">
        <v>357</v>
      </c>
      <c r="AC6" s="5"/>
      <c r="AD6" t="s">
        <v>358</v>
      </c>
      <c r="AE6" s="4"/>
      <c r="AF6" s="4"/>
      <c r="AG6" s="4"/>
      <c r="AL6" s="4"/>
    </row>
    <row r="7" spans="1:38" ht="15">
      <c r="A7" s="37"/>
      <c r="B7" s="5"/>
      <c r="C7" s="5"/>
      <c r="D7" s="4"/>
      <c r="E7" s="4"/>
      <c r="F7" s="4"/>
      <c r="K7" s="4"/>
      <c r="L7" s="256"/>
      <c r="M7" s="256"/>
      <c r="N7" s="57"/>
      <c r="P7" s="57"/>
      <c r="AA7" s="116"/>
      <c r="AB7" s="37"/>
      <c r="AC7" s="5"/>
      <c r="AD7" t="s">
        <v>359</v>
      </c>
      <c r="AE7" s="4"/>
      <c r="AF7" s="4"/>
      <c r="AG7" s="4"/>
      <c r="AL7" s="4"/>
    </row>
    <row r="8" spans="1:33" ht="15">
      <c r="A8" s="37"/>
      <c r="B8" s="5"/>
      <c r="C8" s="5"/>
      <c r="D8" s="4"/>
      <c r="E8" s="4"/>
      <c r="F8" s="4"/>
      <c r="K8" s="4"/>
      <c r="L8" s="256"/>
      <c r="M8" s="256"/>
      <c r="N8" s="57"/>
      <c r="P8" s="57"/>
      <c r="AA8" s="116"/>
      <c r="AB8" s="4"/>
      <c r="AC8" s="4"/>
      <c r="AD8" s="4"/>
      <c r="AE8" s="4"/>
      <c r="AF8" s="118"/>
      <c r="AG8" s="4"/>
    </row>
    <row r="9" spans="1:33" ht="15">
      <c r="A9" s="8"/>
      <c r="B9" s="5"/>
      <c r="C9" s="5"/>
      <c r="D9" s="117"/>
      <c r="E9" s="8" t="s">
        <v>354</v>
      </c>
      <c r="F9" s="8"/>
      <c r="K9" s="117"/>
      <c r="L9" s="257"/>
      <c r="M9" s="257"/>
      <c r="N9" s="57"/>
      <c r="P9" s="57"/>
      <c r="AA9" s="116"/>
      <c r="AB9" s="4" t="s">
        <v>261</v>
      </c>
      <c r="AC9" s="4"/>
      <c r="AD9" s="4"/>
      <c r="AE9" s="4"/>
      <c r="AF9" s="3"/>
      <c r="AG9" s="4"/>
    </row>
    <row r="10" spans="1:33" ht="15.75">
      <c r="A10" s="37"/>
      <c r="B10" s="5"/>
      <c r="C10" s="5"/>
      <c r="D10" s="4"/>
      <c r="E10" s="39" t="s">
        <v>353</v>
      </c>
      <c r="F10" s="55"/>
      <c r="G10" s="117"/>
      <c r="H10" s="4"/>
      <c r="I10" s="4"/>
      <c r="J10" s="4"/>
      <c r="K10" s="4"/>
      <c r="L10" s="256"/>
      <c r="M10" s="256"/>
      <c r="N10" s="57"/>
      <c r="P10" s="57"/>
      <c r="Q10" s="39" t="s">
        <v>260</v>
      </c>
      <c r="R10" s="39"/>
      <c r="AA10" s="116"/>
      <c r="AB10" s="97"/>
      <c r="AC10" s="91"/>
      <c r="AD10" s="2"/>
      <c r="AE10" s="64"/>
      <c r="AF10" s="3"/>
      <c r="AG10" s="5"/>
    </row>
    <row r="11" spans="1:33" ht="16.5" thickBot="1">
      <c r="A11" s="115"/>
      <c r="B11" s="5"/>
      <c r="C11" s="5"/>
      <c r="D11" s="4"/>
      <c r="E11" s="129"/>
      <c r="F11" s="129"/>
      <c r="G11" s="4"/>
      <c r="H11" s="4"/>
      <c r="I11" s="4"/>
      <c r="J11" s="4"/>
      <c r="K11" s="4" t="s">
        <v>258</v>
      </c>
      <c r="L11" s="256"/>
      <c r="M11" s="256"/>
      <c r="N11" s="57"/>
      <c r="P11" s="57"/>
      <c r="Q11" s="57" t="s">
        <v>302</v>
      </c>
      <c r="R11" s="57"/>
      <c r="AA11" s="67"/>
      <c r="AB11" s="97"/>
      <c r="AC11" s="93"/>
      <c r="AD11" s="65"/>
      <c r="AE11" s="65"/>
      <c r="AF11" s="64"/>
      <c r="AG11" s="4"/>
    </row>
    <row r="12" spans="1:36" ht="26.25" thickBot="1">
      <c r="A12" s="114" t="s">
        <v>259</v>
      </c>
      <c r="B12" s="167" t="s">
        <v>24</v>
      </c>
      <c r="C12" s="167" t="s">
        <v>257</v>
      </c>
      <c r="D12" s="167" t="s">
        <v>22</v>
      </c>
      <c r="E12" s="112" t="s">
        <v>147</v>
      </c>
      <c r="F12" s="113" t="s">
        <v>269</v>
      </c>
      <c r="G12" s="113" t="s">
        <v>256</v>
      </c>
      <c r="H12" s="112" t="s">
        <v>255</v>
      </c>
      <c r="I12" s="112" t="s">
        <v>254</v>
      </c>
      <c r="J12" s="112" t="s">
        <v>253</v>
      </c>
      <c r="K12" s="111" t="s">
        <v>252</v>
      </c>
      <c r="L12" s="258"/>
      <c r="M12" s="258"/>
      <c r="N12" s="57"/>
      <c r="P12" s="57"/>
      <c r="W12" t="s">
        <v>258</v>
      </c>
      <c r="AA12" s="67"/>
      <c r="AB12" s="64"/>
      <c r="AC12" s="65"/>
      <c r="AD12" s="65"/>
      <c r="AE12" s="65"/>
      <c r="AF12" s="64"/>
      <c r="AG12" s="4"/>
      <c r="AI12" s="213"/>
      <c r="AJ12" s="213"/>
    </row>
    <row r="13" spans="1:36" ht="26.25" thickBot="1">
      <c r="A13" s="110" t="s">
        <v>250</v>
      </c>
      <c r="B13" s="108" t="s">
        <v>249</v>
      </c>
      <c r="C13" s="108" t="s">
        <v>248</v>
      </c>
      <c r="D13" s="108" t="s">
        <v>247</v>
      </c>
      <c r="E13" s="108" t="s">
        <v>246</v>
      </c>
      <c r="F13" s="108"/>
      <c r="G13" s="109">
        <v>1</v>
      </c>
      <c r="H13" s="108">
        <v>2</v>
      </c>
      <c r="I13" s="108">
        <v>3</v>
      </c>
      <c r="J13" s="108">
        <v>4</v>
      </c>
      <c r="K13" s="107">
        <v>5</v>
      </c>
      <c r="L13" s="259"/>
      <c r="M13" s="259"/>
      <c r="N13" s="105" t="s">
        <v>24</v>
      </c>
      <c r="O13" s="106" t="s">
        <v>257</v>
      </c>
      <c r="P13" s="105" t="s">
        <v>22</v>
      </c>
      <c r="Q13" s="102" t="s">
        <v>147</v>
      </c>
      <c r="R13" s="113" t="s">
        <v>269</v>
      </c>
      <c r="S13" s="104" t="s">
        <v>256</v>
      </c>
      <c r="T13" s="102" t="s">
        <v>255</v>
      </c>
      <c r="U13" s="103" t="s">
        <v>254</v>
      </c>
      <c r="V13" s="102" t="s">
        <v>253</v>
      </c>
      <c r="W13" s="101" t="s">
        <v>252</v>
      </c>
      <c r="AA13" s="67"/>
      <c r="AB13" s="91"/>
      <c r="AC13" s="91"/>
      <c r="AD13" s="91"/>
      <c r="AE13" s="91"/>
      <c r="AF13" s="91"/>
      <c r="AG13" s="4"/>
      <c r="AI13" s="213"/>
      <c r="AJ13" s="213"/>
    </row>
    <row r="14" spans="1:36" ht="16.5" thickBot="1">
      <c r="A14" s="13">
        <v>1</v>
      </c>
      <c r="B14" s="16"/>
      <c r="C14" s="16"/>
      <c r="D14" s="15"/>
      <c r="E14" s="96" t="s">
        <v>251</v>
      </c>
      <c r="F14" s="134">
        <f>F15+F37+F42</f>
        <v>0</v>
      </c>
      <c r="G14" s="122">
        <f aca="true" t="shared" si="0" ref="G14:G60">H14+I14+J14+K14</f>
        <v>7706</v>
      </c>
      <c r="H14" s="134">
        <f>H15+H37+H42</f>
        <v>1603.3400000000001</v>
      </c>
      <c r="I14" s="134">
        <f>I15+I37+I42</f>
        <v>2039.22</v>
      </c>
      <c r="J14" s="134">
        <f>J15+J37+J42</f>
        <v>2032.16</v>
      </c>
      <c r="K14" s="134">
        <f>K15+K37+K42</f>
        <v>2031.28</v>
      </c>
      <c r="L14" s="260"/>
      <c r="M14" s="260"/>
      <c r="N14" s="100" t="s">
        <v>249</v>
      </c>
      <c r="O14" s="99" t="s">
        <v>248</v>
      </c>
      <c r="P14" s="100" t="s">
        <v>247</v>
      </c>
      <c r="Q14" s="99" t="s">
        <v>246</v>
      </c>
      <c r="R14" s="99"/>
      <c r="S14" s="100">
        <v>1</v>
      </c>
      <c r="T14" s="99">
        <v>2</v>
      </c>
      <c r="U14" s="100">
        <v>3</v>
      </c>
      <c r="V14" s="99">
        <v>4</v>
      </c>
      <c r="W14" s="98">
        <v>5</v>
      </c>
      <c r="AA14" s="67"/>
      <c r="AB14" s="91"/>
      <c r="AC14" s="97" t="s">
        <v>245</v>
      </c>
      <c r="AD14" s="91"/>
      <c r="AE14" s="91"/>
      <c r="AF14" s="91"/>
      <c r="AG14" s="4"/>
      <c r="AI14" s="213"/>
      <c r="AJ14" s="213"/>
    </row>
    <row r="15" spans="1:36" ht="15.75">
      <c r="A15" s="13">
        <f aca="true" t="shared" si="1" ref="A15:A60">A14+1</f>
        <v>2</v>
      </c>
      <c r="B15" s="16"/>
      <c r="C15" s="16"/>
      <c r="D15" s="15"/>
      <c r="E15" s="96" t="s">
        <v>244</v>
      </c>
      <c r="F15" s="134">
        <f>F16</f>
        <v>0</v>
      </c>
      <c r="G15" s="122">
        <f t="shared" si="0"/>
        <v>7706</v>
      </c>
      <c r="H15" s="134">
        <f>H16</f>
        <v>1603.3400000000001</v>
      </c>
      <c r="I15" s="134">
        <f>I16</f>
        <v>2039.22</v>
      </c>
      <c r="J15" s="134">
        <f>J16</f>
        <v>2032.16</v>
      </c>
      <c r="K15" s="134">
        <f>K16</f>
        <v>2031.28</v>
      </c>
      <c r="L15" s="260"/>
      <c r="M15" s="260"/>
      <c r="N15" s="94"/>
      <c r="O15" s="95"/>
      <c r="P15" s="94"/>
      <c r="Q15" s="9" t="s">
        <v>243</v>
      </c>
      <c r="R15" s="76">
        <f>SUM(R16:R20)</f>
        <v>0</v>
      </c>
      <c r="S15" s="76">
        <f aca="true" t="shared" si="2" ref="S15:S20">T15+U15+V15+W15</f>
        <v>4</v>
      </c>
      <c r="T15" s="76">
        <f>SUM(T16:T20)</f>
        <v>1</v>
      </c>
      <c r="U15" s="76">
        <f>SUM(U16:U20)</f>
        <v>1</v>
      </c>
      <c r="V15" s="76">
        <f>SUM(V16:V20)</f>
        <v>1</v>
      </c>
      <c r="W15" s="76">
        <f>SUM(W16:W20)</f>
        <v>1</v>
      </c>
      <c r="AA15" s="67"/>
      <c r="AB15" s="91"/>
      <c r="AC15" s="93" t="s">
        <v>242</v>
      </c>
      <c r="AD15" s="91"/>
      <c r="AE15" s="91"/>
      <c r="AF15" s="91"/>
      <c r="AG15" s="4"/>
      <c r="AI15" s="213"/>
      <c r="AJ15" s="213"/>
    </row>
    <row r="16" spans="1:36" ht="12.75">
      <c r="A16" s="13">
        <f t="shared" si="1"/>
        <v>3</v>
      </c>
      <c r="B16" s="16"/>
      <c r="C16" s="16"/>
      <c r="D16" s="15"/>
      <c r="E16" s="9" t="s">
        <v>241</v>
      </c>
      <c r="F16" s="134">
        <f>F17+F20</f>
        <v>0</v>
      </c>
      <c r="G16" s="122">
        <f>H16+I16+J16+K16</f>
        <v>7706</v>
      </c>
      <c r="H16" s="134">
        <f>H17+H20</f>
        <v>1603.3400000000001</v>
      </c>
      <c r="I16" s="134">
        <f>I17+I20</f>
        <v>2039.22</v>
      </c>
      <c r="J16" s="134">
        <f>J17+J20</f>
        <v>2032.16</v>
      </c>
      <c r="K16" s="134">
        <f>K17+K20</f>
        <v>2031.28</v>
      </c>
      <c r="L16" s="138"/>
      <c r="M16" s="138"/>
      <c r="N16" s="68" t="s">
        <v>240</v>
      </c>
      <c r="O16" s="77" t="s">
        <v>15</v>
      </c>
      <c r="P16" s="62"/>
      <c r="Q16" s="14" t="s">
        <v>239</v>
      </c>
      <c r="R16" s="17"/>
      <c r="S16" s="61">
        <f t="shared" si="2"/>
        <v>4</v>
      </c>
      <c r="T16" s="60">
        <v>1</v>
      </c>
      <c r="U16" s="60">
        <v>1</v>
      </c>
      <c r="V16" s="60">
        <v>1</v>
      </c>
      <c r="W16" s="60">
        <v>1</v>
      </c>
      <c r="AA16" s="67"/>
      <c r="AB16" s="91"/>
      <c r="AC16" s="55" t="s">
        <v>355</v>
      </c>
      <c r="AD16" s="91"/>
      <c r="AE16" s="91"/>
      <c r="AF16" s="91"/>
      <c r="AG16" s="1"/>
      <c r="AI16" s="213"/>
      <c r="AJ16" s="213"/>
    </row>
    <row r="17" spans="1:36" ht="12.75">
      <c r="A17" s="13">
        <f t="shared" si="1"/>
        <v>4</v>
      </c>
      <c r="B17" s="188" t="s">
        <v>280</v>
      </c>
      <c r="C17" s="16"/>
      <c r="D17" s="15"/>
      <c r="E17" s="9" t="s">
        <v>238</v>
      </c>
      <c r="F17" s="134">
        <f>F18+F19</f>
        <v>0</v>
      </c>
      <c r="G17" s="122">
        <f t="shared" si="0"/>
        <v>4</v>
      </c>
      <c r="H17" s="134">
        <f>H18+H19</f>
        <v>1</v>
      </c>
      <c r="I17" s="134">
        <f>I18+I19</f>
        <v>1</v>
      </c>
      <c r="J17" s="134">
        <f>J18+J19</f>
        <v>1</v>
      </c>
      <c r="K17" s="134">
        <f>K18+K19</f>
        <v>1</v>
      </c>
      <c r="L17" s="260"/>
      <c r="M17" s="260"/>
      <c r="N17" s="71" t="s">
        <v>211</v>
      </c>
      <c r="O17" s="92" t="s">
        <v>12</v>
      </c>
      <c r="P17" s="73"/>
      <c r="Q17" s="43" t="s">
        <v>237</v>
      </c>
      <c r="R17" s="17"/>
      <c r="S17" s="61">
        <f t="shared" si="2"/>
        <v>0</v>
      </c>
      <c r="T17" s="89">
        <f>'[1]6.SPONS.AN CURENT'!$E$89/1000</f>
        <v>0</v>
      </c>
      <c r="U17" s="89">
        <f>'[1]6.SPONS.AN CURENT'!$E$89/1000</f>
        <v>0</v>
      </c>
      <c r="V17" s="89">
        <f>'[1]6.SPONS.AN CURENT'!$M$89/1000</f>
        <v>0</v>
      </c>
      <c r="W17" s="89"/>
      <c r="AA17" s="67"/>
      <c r="AB17" s="91"/>
      <c r="AC17" s="91"/>
      <c r="AD17" s="91"/>
      <c r="AE17" s="91"/>
      <c r="AF17" s="91"/>
      <c r="AG17" s="1"/>
      <c r="AI17" s="213"/>
      <c r="AJ17" s="213"/>
    </row>
    <row r="18" spans="1:36" ht="12.75">
      <c r="A18" s="13">
        <f t="shared" si="1"/>
        <v>5</v>
      </c>
      <c r="B18" s="16"/>
      <c r="C18" s="58" t="s">
        <v>15</v>
      </c>
      <c r="D18" s="56"/>
      <c r="E18" s="29" t="s">
        <v>236</v>
      </c>
      <c r="F18" s="133"/>
      <c r="G18" s="135">
        <f t="shared" si="0"/>
        <v>0</v>
      </c>
      <c r="H18" s="133"/>
      <c r="I18" s="133"/>
      <c r="J18" s="133"/>
      <c r="K18" s="133"/>
      <c r="L18" s="248"/>
      <c r="M18" s="248"/>
      <c r="N18" s="68" t="s">
        <v>235</v>
      </c>
      <c r="O18" s="63">
        <v>50</v>
      </c>
      <c r="P18" s="62"/>
      <c r="Q18" s="43" t="s">
        <v>234</v>
      </c>
      <c r="R18" s="17"/>
      <c r="S18" s="61">
        <f t="shared" si="2"/>
        <v>0</v>
      </c>
      <c r="T18" s="89"/>
      <c r="U18" s="89"/>
      <c r="V18" s="89"/>
      <c r="W18" s="89"/>
      <c r="AA18" s="67"/>
      <c r="AB18" s="91"/>
      <c r="AC18" s="91"/>
      <c r="AD18" s="91"/>
      <c r="AE18" s="91"/>
      <c r="AF18" s="91"/>
      <c r="AG18" s="1"/>
      <c r="AI18" s="213"/>
      <c r="AJ18" s="213"/>
    </row>
    <row r="19" spans="1:37" ht="15">
      <c r="A19" s="13">
        <f>A18+1</f>
        <v>6</v>
      </c>
      <c r="B19" s="16"/>
      <c r="C19" s="56">
        <v>50</v>
      </c>
      <c r="D19" s="56"/>
      <c r="E19" s="29" t="s">
        <v>233</v>
      </c>
      <c r="F19" s="133"/>
      <c r="G19" s="135">
        <f t="shared" si="0"/>
        <v>4</v>
      </c>
      <c r="H19" s="133">
        <v>1</v>
      </c>
      <c r="I19" s="133">
        <v>1</v>
      </c>
      <c r="J19" s="133">
        <v>1</v>
      </c>
      <c r="K19" s="133">
        <v>1</v>
      </c>
      <c r="L19" s="248"/>
      <c r="M19" s="248"/>
      <c r="N19" s="62"/>
      <c r="O19" s="63"/>
      <c r="P19" s="62"/>
      <c r="Q19" s="90" t="s">
        <v>232</v>
      </c>
      <c r="R19" s="238"/>
      <c r="S19" s="61">
        <f t="shared" si="2"/>
        <v>0</v>
      </c>
      <c r="T19" s="89"/>
      <c r="U19" s="89"/>
      <c r="V19" s="89"/>
      <c r="W19" s="89"/>
      <c r="AA19" s="67"/>
      <c r="AB19" s="3"/>
      <c r="AC19" s="2" t="s">
        <v>231</v>
      </c>
      <c r="AD19" s="65"/>
      <c r="AE19" s="65"/>
      <c r="AF19" s="64"/>
      <c r="AG19" s="1"/>
      <c r="AI19" s="215"/>
      <c r="AJ19" s="213"/>
      <c r="AK19" s="215"/>
    </row>
    <row r="20" spans="1:36" ht="13.5" thickBot="1">
      <c r="A20" s="13">
        <f t="shared" si="1"/>
        <v>7</v>
      </c>
      <c r="B20" s="16"/>
      <c r="C20" s="16"/>
      <c r="D20" s="15"/>
      <c r="E20" s="9" t="s">
        <v>230</v>
      </c>
      <c r="F20" s="134">
        <f>F21+F33</f>
        <v>0</v>
      </c>
      <c r="G20" s="122">
        <f t="shared" si="0"/>
        <v>7702</v>
      </c>
      <c r="H20" s="134">
        <f>H21+H33</f>
        <v>1602.3400000000001</v>
      </c>
      <c r="I20" s="134">
        <f>I21+I33</f>
        <v>2038.22</v>
      </c>
      <c r="J20" s="134">
        <f>J21+J33</f>
        <v>2031.16</v>
      </c>
      <c r="K20" s="134">
        <f>K21+K33</f>
        <v>2030.28</v>
      </c>
      <c r="L20" s="260"/>
      <c r="M20" s="260"/>
      <c r="N20" s="73"/>
      <c r="O20" s="72"/>
      <c r="P20" s="73"/>
      <c r="Q20" s="43" t="s">
        <v>229</v>
      </c>
      <c r="R20" s="17"/>
      <c r="S20" s="61">
        <f t="shared" si="2"/>
        <v>0</v>
      </c>
      <c r="T20" s="89"/>
      <c r="U20" s="89"/>
      <c r="V20" s="89"/>
      <c r="W20" s="89"/>
      <c r="AA20" s="67"/>
      <c r="AB20" s="64"/>
      <c r="AC20" s="65"/>
      <c r="AD20" s="65"/>
      <c r="AE20" s="65"/>
      <c r="AF20" s="64"/>
      <c r="AG20" s="1"/>
      <c r="AJ20" s="213"/>
    </row>
    <row r="21" spans="1:36" ht="12.75">
      <c r="A21" s="13">
        <f t="shared" si="1"/>
        <v>8</v>
      </c>
      <c r="B21" s="188" t="s">
        <v>281</v>
      </c>
      <c r="C21" s="16"/>
      <c r="D21" s="15"/>
      <c r="E21" s="19" t="s">
        <v>228</v>
      </c>
      <c r="F21" s="134">
        <f>F22+F23+F24+F25+F32</f>
        <v>0</v>
      </c>
      <c r="G21" s="122">
        <f t="shared" si="0"/>
        <v>7702</v>
      </c>
      <c r="H21" s="134">
        <f>H22+H23+H24+H26+H27+H28+H25+H32</f>
        <v>1602.3400000000001</v>
      </c>
      <c r="I21" s="134">
        <f>I22+I23+I24+I26+I27+I28+I25+I32</f>
        <v>2038.22</v>
      </c>
      <c r="J21" s="134">
        <f>J22+J23+J24+J26+J27+J28+J25+J32</f>
        <v>2031.16</v>
      </c>
      <c r="K21" s="134">
        <f>K22+K23+K24+K26+K27+K28+K25+K32</f>
        <v>2030.28</v>
      </c>
      <c r="L21" s="138"/>
      <c r="M21" s="138"/>
      <c r="N21" s="21" t="s">
        <v>128</v>
      </c>
      <c r="O21" s="79" t="s">
        <v>127</v>
      </c>
      <c r="P21" s="21" t="s">
        <v>126</v>
      </c>
      <c r="Q21" s="88" t="s">
        <v>147</v>
      </c>
      <c r="R21" s="88"/>
      <c r="S21" s="9"/>
      <c r="T21" s="88"/>
      <c r="U21" s="9"/>
      <c r="V21" s="88"/>
      <c r="W21" s="31"/>
      <c r="AA21" s="67"/>
      <c r="AB21" s="87" t="s">
        <v>227</v>
      </c>
      <c r="AC21" s="86" t="s">
        <v>226</v>
      </c>
      <c r="AD21" s="86" t="s">
        <v>225</v>
      </c>
      <c r="AE21" s="65"/>
      <c r="AF21" s="64"/>
      <c r="AG21" s="1"/>
      <c r="AJ21" s="215"/>
    </row>
    <row r="22" spans="1:35" ht="12.75">
      <c r="A22" s="13">
        <f t="shared" si="1"/>
        <v>9</v>
      </c>
      <c r="B22" s="16"/>
      <c r="C22" s="58" t="s">
        <v>80</v>
      </c>
      <c r="D22" s="15"/>
      <c r="E22" s="14" t="s">
        <v>224</v>
      </c>
      <c r="F22" s="133"/>
      <c r="G22" s="135">
        <f t="shared" si="0"/>
        <v>60</v>
      </c>
      <c r="H22" s="133">
        <v>15</v>
      </c>
      <c r="I22" s="133">
        <v>15</v>
      </c>
      <c r="J22" s="133">
        <v>15</v>
      </c>
      <c r="K22" s="133">
        <v>15</v>
      </c>
      <c r="L22" s="248"/>
      <c r="M22" s="248"/>
      <c r="N22" s="21"/>
      <c r="O22" s="79"/>
      <c r="P22" s="21"/>
      <c r="Q22" s="85" t="s">
        <v>223</v>
      </c>
      <c r="R22" s="84">
        <f aca="true" t="shared" si="3" ref="R22:W24">R23</f>
        <v>0</v>
      </c>
      <c r="S22" s="76">
        <f aca="true" t="shared" si="4" ref="S22:S29">T22+U22+V22+W22</f>
        <v>18.130000000000003</v>
      </c>
      <c r="T22" s="84">
        <f t="shared" si="3"/>
        <v>15.13</v>
      </c>
      <c r="U22" s="84">
        <f t="shared" si="3"/>
        <v>1</v>
      </c>
      <c r="V22" s="84">
        <f t="shared" si="3"/>
        <v>1</v>
      </c>
      <c r="W22" s="84">
        <f t="shared" si="3"/>
        <v>1</v>
      </c>
      <c r="AA22" s="67"/>
      <c r="AB22" s="83" t="s">
        <v>222</v>
      </c>
      <c r="AC22" s="82"/>
      <c r="AD22" s="82" t="s">
        <v>221</v>
      </c>
      <c r="AE22" s="65"/>
      <c r="AF22" s="64"/>
      <c r="AG22" s="1"/>
      <c r="AI22" s="213"/>
    </row>
    <row r="23" spans="1:35" ht="25.5">
      <c r="A23" s="13">
        <f t="shared" si="1"/>
        <v>10</v>
      </c>
      <c r="B23" s="16"/>
      <c r="C23" s="56">
        <v>16</v>
      </c>
      <c r="D23" s="15"/>
      <c r="E23" s="22" t="s">
        <v>220</v>
      </c>
      <c r="F23" s="133"/>
      <c r="G23" s="135">
        <f t="shared" si="0"/>
        <v>56</v>
      </c>
      <c r="H23" s="133">
        <v>3</v>
      </c>
      <c r="I23" s="133">
        <v>3</v>
      </c>
      <c r="J23" s="133">
        <v>25</v>
      </c>
      <c r="K23" s="133">
        <v>25</v>
      </c>
      <c r="L23" s="261"/>
      <c r="M23" s="261"/>
      <c r="N23" s="80">
        <v>70</v>
      </c>
      <c r="O23" s="81"/>
      <c r="P23" s="80"/>
      <c r="Q23" s="9" t="s">
        <v>219</v>
      </c>
      <c r="R23" s="76">
        <f t="shared" si="3"/>
        <v>0</v>
      </c>
      <c r="S23" s="76">
        <f t="shared" si="4"/>
        <v>18.130000000000003</v>
      </c>
      <c r="T23" s="76">
        <f t="shared" si="3"/>
        <v>15.13</v>
      </c>
      <c r="U23" s="76">
        <f t="shared" si="3"/>
        <v>1</v>
      </c>
      <c r="V23" s="76">
        <f t="shared" si="3"/>
        <v>1</v>
      </c>
      <c r="W23" s="76">
        <f t="shared" si="3"/>
        <v>1</v>
      </c>
      <c r="AA23" s="67"/>
      <c r="AB23" s="153">
        <v>1</v>
      </c>
      <c r="AC23" s="75" t="s">
        <v>218</v>
      </c>
      <c r="AD23" s="78">
        <f>SUM(AD24+AD28)</f>
        <v>192</v>
      </c>
      <c r="AE23" s="65"/>
      <c r="AF23" s="64"/>
      <c r="AG23" s="1"/>
      <c r="AI23" s="213"/>
    </row>
    <row r="24" spans="1:35" ht="12.75">
      <c r="A24" s="13">
        <f t="shared" si="1"/>
        <v>11</v>
      </c>
      <c r="B24" s="16"/>
      <c r="C24" s="56">
        <v>20</v>
      </c>
      <c r="D24" s="15"/>
      <c r="E24" s="14" t="s">
        <v>217</v>
      </c>
      <c r="F24" s="133"/>
      <c r="G24" s="135">
        <f t="shared" si="0"/>
        <v>0</v>
      </c>
      <c r="H24" s="133"/>
      <c r="I24" s="133"/>
      <c r="J24" s="133"/>
      <c r="K24" s="133"/>
      <c r="L24" s="248"/>
      <c r="M24" s="248"/>
      <c r="N24" s="21">
        <v>71</v>
      </c>
      <c r="O24" s="79"/>
      <c r="P24" s="21"/>
      <c r="Q24" s="9" t="s">
        <v>216</v>
      </c>
      <c r="R24" s="76">
        <f t="shared" si="3"/>
        <v>0</v>
      </c>
      <c r="S24" s="76">
        <f t="shared" si="4"/>
        <v>18.130000000000003</v>
      </c>
      <c r="T24" s="76">
        <f t="shared" si="3"/>
        <v>15.13</v>
      </c>
      <c r="U24" s="76">
        <f t="shared" si="3"/>
        <v>1</v>
      </c>
      <c r="V24" s="76">
        <f t="shared" si="3"/>
        <v>1</v>
      </c>
      <c r="W24" s="76">
        <f t="shared" si="3"/>
        <v>1</v>
      </c>
      <c r="AA24" s="67"/>
      <c r="AB24" s="153">
        <v>2</v>
      </c>
      <c r="AC24" s="224" t="s">
        <v>299</v>
      </c>
      <c r="AD24" s="78">
        <f>SUM(AD25:AD27)</f>
        <v>92</v>
      </c>
      <c r="AE24" s="65"/>
      <c r="AF24" s="64"/>
      <c r="AG24" s="1"/>
      <c r="AI24" s="213"/>
    </row>
    <row r="25" spans="1:35" ht="12.75">
      <c r="A25" s="13">
        <f t="shared" si="1"/>
        <v>12</v>
      </c>
      <c r="B25" s="16"/>
      <c r="C25" s="56">
        <v>21</v>
      </c>
      <c r="D25" s="15"/>
      <c r="E25" s="14" t="s">
        <v>215</v>
      </c>
      <c r="F25" s="133"/>
      <c r="G25" s="135">
        <f t="shared" si="0"/>
        <v>7391.25</v>
      </c>
      <c r="H25" s="133">
        <v>1546.14</v>
      </c>
      <c r="I25" s="133">
        <v>1978.67</v>
      </c>
      <c r="J25" s="133">
        <v>1933.66</v>
      </c>
      <c r="K25" s="133">
        <v>1932.78</v>
      </c>
      <c r="L25" s="248"/>
      <c r="M25" s="248"/>
      <c r="N25" s="21">
        <v>71</v>
      </c>
      <c r="O25" s="77" t="s">
        <v>12</v>
      </c>
      <c r="P25" s="62"/>
      <c r="Q25" s="9" t="s">
        <v>34</v>
      </c>
      <c r="R25" s="76">
        <f>SUM(R26:R28)</f>
        <v>0</v>
      </c>
      <c r="S25" s="76">
        <f t="shared" si="4"/>
        <v>18.130000000000003</v>
      </c>
      <c r="T25" s="76">
        <f>SUM(T26:T28)</f>
        <v>15.13</v>
      </c>
      <c r="U25" s="76">
        <f>SUM(U26:U28)</f>
        <v>1</v>
      </c>
      <c r="V25" s="76">
        <f>SUM(V26:V28)</f>
        <v>1</v>
      </c>
      <c r="W25" s="76">
        <f>SUM(W26:W28)</f>
        <v>1</v>
      </c>
      <c r="AA25" s="67"/>
      <c r="AB25" s="153">
        <v>2.1</v>
      </c>
      <c r="AC25" s="75" t="s">
        <v>214</v>
      </c>
      <c r="AD25" s="74">
        <v>29</v>
      </c>
      <c r="AE25" s="65"/>
      <c r="AF25" s="64"/>
      <c r="AG25" s="1"/>
      <c r="AI25" s="213"/>
    </row>
    <row r="26" spans="1:35" ht="25.5">
      <c r="A26" s="13">
        <f t="shared" si="1"/>
        <v>13</v>
      </c>
      <c r="B26" s="16"/>
      <c r="C26" s="56">
        <v>30</v>
      </c>
      <c r="D26" s="15"/>
      <c r="E26" s="22" t="s">
        <v>282</v>
      </c>
      <c r="F26" s="217"/>
      <c r="G26" s="135">
        <f>H26+I26+J26+K26</f>
        <v>188.25</v>
      </c>
      <c r="H26" s="133">
        <v>38</v>
      </c>
      <c r="I26" s="133">
        <v>39.45</v>
      </c>
      <c r="J26" s="133">
        <v>55.4</v>
      </c>
      <c r="K26" s="133">
        <v>55.4</v>
      </c>
      <c r="L26" s="261"/>
      <c r="M26" s="261"/>
      <c r="N26" s="73"/>
      <c r="O26" s="72"/>
      <c r="P26" s="71" t="s">
        <v>18</v>
      </c>
      <c r="Q26" s="14" t="s">
        <v>29</v>
      </c>
      <c r="R26" s="17"/>
      <c r="S26" s="61">
        <f t="shared" si="4"/>
        <v>18.130000000000003</v>
      </c>
      <c r="T26" s="60">
        <v>15.13</v>
      </c>
      <c r="U26" s="60">
        <v>1</v>
      </c>
      <c r="V26" s="60">
        <v>1</v>
      </c>
      <c r="W26" s="60">
        <v>1</v>
      </c>
      <c r="AA26" s="67"/>
      <c r="AB26" s="154">
        <v>2.2</v>
      </c>
      <c r="AC26" s="70" t="s">
        <v>212</v>
      </c>
      <c r="AD26" s="69">
        <v>3</v>
      </c>
      <c r="AE26" s="65"/>
      <c r="AF26" s="64"/>
      <c r="AG26" s="1"/>
      <c r="AI26" s="213"/>
    </row>
    <row r="27" spans="1:35" ht="25.5">
      <c r="A27" s="13">
        <f t="shared" si="1"/>
        <v>14</v>
      </c>
      <c r="B27" s="16"/>
      <c r="C27" s="56">
        <v>31</v>
      </c>
      <c r="D27" s="15"/>
      <c r="E27" s="22" t="s">
        <v>283</v>
      </c>
      <c r="F27" s="133"/>
      <c r="G27" s="135">
        <f t="shared" si="0"/>
        <v>6</v>
      </c>
      <c r="H27" s="133"/>
      <c r="I27" s="133">
        <v>2</v>
      </c>
      <c r="J27" s="133">
        <v>2</v>
      </c>
      <c r="K27" s="133">
        <v>2</v>
      </c>
      <c r="L27" s="248"/>
      <c r="M27" s="248"/>
      <c r="N27" s="62"/>
      <c r="O27" s="63"/>
      <c r="P27" s="68" t="s">
        <v>28</v>
      </c>
      <c r="Q27" s="14" t="s">
        <v>209</v>
      </c>
      <c r="R27" s="17"/>
      <c r="S27" s="61">
        <f t="shared" si="4"/>
        <v>0</v>
      </c>
      <c r="T27" s="60"/>
      <c r="U27" s="60"/>
      <c r="V27" s="60"/>
      <c r="W27" s="60"/>
      <c r="AA27" s="67"/>
      <c r="AB27" s="155">
        <v>2.3</v>
      </c>
      <c r="AC27" s="66" t="s">
        <v>300</v>
      </c>
      <c r="AD27" s="168">
        <v>60</v>
      </c>
      <c r="AE27" s="65"/>
      <c r="AF27" s="64"/>
      <c r="AG27" s="1"/>
      <c r="AI27" s="213"/>
    </row>
    <row r="28" spans="1:35" ht="25.5">
      <c r="A28" s="13">
        <f t="shared" si="1"/>
        <v>15</v>
      </c>
      <c r="B28" s="16"/>
      <c r="C28" s="56">
        <v>32</v>
      </c>
      <c r="D28" s="15"/>
      <c r="E28" s="22" t="s">
        <v>284</v>
      </c>
      <c r="F28" s="133"/>
      <c r="G28" s="135">
        <f t="shared" si="0"/>
        <v>0</v>
      </c>
      <c r="H28" s="147">
        <f>H29+H30+H31</f>
        <v>0</v>
      </c>
      <c r="I28" s="147">
        <f>I29+I30+I31</f>
        <v>0</v>
      </c>
      <c r="J28" s="147">
        <f>J29+J30+J31</f>
        <v>0</v>
      </c>
      <c r="K28" s="147">
        <f>K29+K30+K31</f>
        <v>0</v>
      </c>
      <c r="L28" s="248"/>
      <c r="M28" s="248"/>
      <c r="N28" s="62"/>
      <c r="O28" s="63"/>
      <c r="P28" s="62">
        <v>30</v>
      </c>
      <c r="Q28" s="14" t="s">
        <v>207</v>
      </c>
      <c r="R28" s="17"/>
      <c r="S28" s="61">
        <f t="shared" si="4"/>
        <v>0</v>
      </c>
      <c r="T28" s="60"/>
      <c r="U28" s="60"/>
      <c r="V28" s="60"/>
      <c r="W28" s="60"/>
      <c r="AA28" s="67"/>
      <c r="AB28" s="155">
        <v>3</v>
      </c>
      <c r="AC28" s="230" t="s">
        <v>206</v>
      </c>
      <c r="AD28" s="17">
        <v>100</v>
      </c>
      <c r="AE28" s="65"/>
      <c r="AF28" s="64"/>
      <c r="AG28" s="1"/>
      <c r="AI28" s="213"/>
    </row>
    <row r="29" spans="1:35" ht="12.75">
      <c r="A29" s="13">
        <f t="shared" si="1"/>
        <v>16</v>
      </c>
      <c r="B29" s="16"/>
      <c r="C29" s="56"/>
      <c r="D29" s="15"/>
      <c r="E29" s="14" t="s">
        <v>285</v>
      </c>
      <c r="F29" s="133"/>
      <c r="G29" s="135">
        <f t="shared" si="0"/>
        <v>0</v>
      </c>
      <c r="H29" s="133"/>
      <c r="I29" s="133"/>
      <c r="J29" s="133"/>
      <c r="K29" s="133"/>
      <c r="L29" s="248"/>
      <c r="M29" s="248"/>
      <c r="N29" s="62"/>
      <c r="O29" s="234"/>
      <c r="P29" s="62"/>
      <c r="Q29" s="235" t="s">
        <v>205</v>
      </c>
      <c r="R29" s="239"/>
      <c r="S29" s="61">
        <f t="shared" si="4"/>
        <v>14.13</v>
      </c>
      <c r="T29" s="61">
        <v>14.13</v>
      </c>
      <c r="U29" s="236"/>
      <c r="V29" s="237"/>
      <c r="W29" s="234"/>
      <c r="AA29" s="67"/>
      <c r="AB29" s="155">
        <v>4</v>
      </c>
      <c r="AC29" s="59" t="s">
        <v>204</v>
      </c>
      <c r="AD29" s="17">
        <v>177</v>
      </c>
      <c r="AE29" s="65"/>
      <c r="AF29" s="64"/>
      <c r="AG29" s="1"/>
      <c r="AI29" s="213"/>
    </row>
    <row r="30" spans="1:35" ht="12.75">
      <c r="A30" s="13">
        <f t="shared" si="1"/>
        <v>17</v>
      </c>
      <c r="B30" s="16"/>
      <c r="C30" s="56"/>
      <c r="D30" s="15"/>
      <c r="E30" s="14" t="s">
        <v>286</v>
      </c>
      <c r="F30" s="133"/>
      <c r="G30" s="135">
        <f t="shared" si="0"/>
        <v>0</v>
      </c>
      <c r="H30" s="133"/>
      <c r="I30" s="133"/>
      <c r="J30" s="133"/>
      <c r="K30" s="133"/>
      <c r="L30" s="262"/>
      <c r="M30" s="262"/>
      <c r="N30" s="81"/>
      <c r="O30" s="92"/>
      <c r="P30" s="72"/>
      <c r="Q30" s="232"/>
      <c r="R30" s="232"/>
      <c r="S30" s="233"/>
      <c r="T30" s="233"/>
      <c r="U30" s="233"/>
      <c r="V30" s="233"/>
      <c r="W30" s="233"/>
      <c r="AA30" s="67"/>
      <c r="AB30" s="225"/>
      <c r="AC30" s="226"/>
      <c r="AD30" s="227"/>
      <c r="AE30" s="65"/>
      <c r="AF30" s="64"/>
      <c r="AG30" s="1"/>
      <c r="AI30" s="213"/>
    </row>
    <row r="31" spans="1:35" ht="12.75">
      <c r="A31" s="13">
        <f t="shared" si="1"/>
        <v>18</v>
      </c>
      <c r="B31" s="16"/>
      <c r="C31" s="56"/>
      <c r="D31" s="15"/>
      <c r="E31" s="14" t="s">
        <v>287</v>
      </c>
      <c r="F31" s="133"/>
      <c r="G31" s="135">
        <f t="shared" si="0"/>
        <v>0</v>
      </c>
      <c r="H31" s="133"/>
      <c r="I31" s="133"/>
      <c r="J31" s="133"/>
      <c r="K31" s="133"/>
      <c r="L31" s="262"/>
      <c r="M31" s="262"/>
      <c r="N31" s="81"/>
      <c r="O31" s="92"/>
      <c r="P31" s="72"/>
      <c r="Q31" s="232"/>
      <c r="R31" s="232"/>
      <c r="S31" s="233"/>
      <c r="T31" s="233"/>
      <c r="U31" s="233"/>
      <c r="V31" s="233"/>
      <c r="W31" s="233"/>
      <c r="AA31" s="67"/>
      <c r="AB31" s="225"/>
      <c r="AC31" s="226"/>
      <c r="AD31" s="227"/>
      <c r="AE31" s="65"/>
      <c r="AF31" s="64"/>
      <c r="AG31" s="1"/>
      <c r="AI31" s="213"/>
    </row>
    <row r="32" spans="1:35" ht="12.75">
      <c r="A32" s="13">
        <f t="shared" si="1"/>
        <v>19</v>
      </c>
      <c r="B32" s="16"/>
      <c r="C32" s="56">
        <v>50</v>
      </c>
      <c r="D32" s="15"/>
      <c r="E32" s="14" t="s">
        <v>213</v>
      </c>
      <c r="F32" s="133"/>
      <c r="G32" s="135">
        <f>H32+I32+J32+K32</f>
        <v>0.5</v>
      </c>
      <c r="H32" s="133">
        <v>0.2</v>
      </c>
      <c r="I32" s="133">
        <v>0.1</v>
      </c>
      <c r="J32" s="133">
        <v>0.1</v>
      </c>
      <c r="K32" s="133">
        <v>0.1</v>
      </c>
      <c r="L32" s="262"/>
      <c r="M32" s="262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AA32" s="67"/>
      <c r="AB32" s="225"/>
      <c r="AC32" s="226"/>
      <c r="AD32" s="227"/>
      <c r="AE32" s="65"/>
      <c r="AF32" s="64"/>
      <c r="AG32" s="1"/>
      <c r="AI32" s="213"/>
    </row>
    <row r="33" spans="1:37" ht="14.25">
      <c r="A33" s="13">
        <f t="shared" si="1"/>
        <v>20</v>
      </c>
      <c r="B33" s="20" t="s">
        <v>211</v>
      </c>
      <c r="C33" s="16"/>
      <c r="D33" s="15"/>
      <c r="E33" s="19" t="s">
        <v>210</v>
      </c>
      <c r="F33" s="134">
        <f>+F34+F35+F36</f>
        <v>0</v>
      </c>
      <c r="G33" s="122">
        <f t="shared" si="0"/>
        <v>0</v>
      </c>
      <c r="H33" s="134">
        <f>+H34+H35+H36</f>
        <v>0</v>
      </c>
      <c r="I33" s="134">
        <f>+I34+I35+I36</f>
        <v>0</v>
      </c>
      <c r="J33" s="134">
        <f>+J34+J35+J36</f>
        <v>0</v>
      </c>
      <c r="K33" s="136">
        <f>+K34+K35+K36</f>
        <v>0</v>
      </c>
      <c r="L33" s="255"/>
      <c r="M33" s="255"/>
      <c r="O33" s="55" t="s">
        <v>349</v>
      </c>
      <c r="AA33" s="67"/>
      <c r="AB33" s="225"/>
      <c r="AC33" s="228"/>
      <c r="AD33" s="229"/>
      <c r="AE33" s="65"/>
      <c r="AF33" s="64"/>
      <c r="AG33" s="1"/>
      <c r="AI33" s="213"/>
      <c r="AK33" s="215"/>
    </row>
    <row r="34" spans="1:35" ht="15">
      <c r="A34" s="13">
        <f t="shared" si="1"/>
        <v>21</v>
      </c>
      <c r="B34" s="16"/>
      <c r="C34" s="58" t="s">
        <v>12</v>
      </c>
      <c r="D34" s="15"/>
      <c r="E34" s="14" t="s">
        <v>208</v>
      </c>
      <c r="F34" s="133"/>
      <c r="G34" s="135">
        <f t="shared" si="0"/>
        <v>0</v>
      </c>
      <c r="H34" s="133"/>
      <c r="I34" s="133"/>
      <c r="J34" s="133"/>
      <c r="K34" s="133"/>
      <c r="L34" s="262"/>
      <c r="M34" s="262"/>
      <c r="O34" s="55" t="s">
        <v>361</v>
      </c>
      <c r="P34" s="1"/>
      <c r="Q34" s="1"/>
      <c r="R34" s="252" t="s">
        <v>339</v>
      </c>
      <c r="T34" s="2"/>
      <c r="AA34" s="1"/>
      <c r="AB34" s="225"/>
      <c r="AC34" s="226"/>
      <c r="AD34" s="170"/>
      <c r="AE34" s="1"/>
      <c r="AF34" s="1"/>
      <c r="AG34" s="1"/>
      <c r="AI34" s="213"/>
    </row>
    <row r="35" spans="1:35" ht="15">
      <c r="A35" s="13">
        <f t="shared" si="1"/>
        <v>22</v>
      </c>
      <c r="B35" s="16"/>
      <c r="C35" s="56">
        <v>50</v>
      </c>
      <c r="D35" s="15"/>
      <c r="E35" s="14" t="s">
        <v>203</v>
      </c>
      <c r="F35" s="133"/>
      <c r="G35" s="135">
        <f t="shared" si="0"/>
        <v>0</v>
      </c>
      <c r="H35" s="133"/>
      <c r="I35" s="133"/>
      <c r="J35" s="133"/>
      <c r="K35" s="133"/>
      <c r="L35" s="262"/>
      <c r="M35" s="262"/>
      <c r="R35" s="254" t="s">
        <v>323</v>
      </c>
      <c r="AA35" s="1"/>
      <c r="AC35" s="251" t="s">
        <v>338</v>
      </c>
      <c r="AD35" s="252" t="s">
        <v>339</v>
      </c>
      <c r="AE35" s="1"/>
      <c r="AF35" s="1"/>
      <c r="AG35" s="1"/>
      <c r="AI35" s="215"/>
    </row>
    <row r="36" spans="1:33" ht="12.75">
      <c r="A36" s="13">
        <f t="shared" si="1"/>
        <v>23</v>
      </c>
      <c r="B36" s="16"/>
      <c r="C36" s="16"/>
      <c r="D36" s="18" t="s">
        <v>15</v>
      </c>
      <c r="E36" s="14" t="s">
        <v>203</v>
      </c>
      <c r="F36" s="133"/>
      <c r="G36" s="135">
        <f t="shared" si="0"/>
        <v>0</v>
      </c>
      <c r="H36" s="133"/>
      <c r="I36" s="133"/>
      <c r="J36" s="133"/>
      <c r="K36" s="133"/>
      <c r="L36" s="262"/>
      <c r="M36" s="262"/>
      <c r="N36" s="57"/>
      <c r="P36" s="57"/>
      <c r="AA36" s="1"/>
      <c r="AC36" s="253" t="s">
        <v>320</v>
      </c>
      <c r="AD36" s="254" t="s">
        <v>323</v>
      </c>
      <c r="AE36" s="1"/>
      <c r="AF36" s="1"/>
      <c r="AG36" s="1"/>
    </row>
    <row r="37" spans="1:36" ht="12.75">
      <c r="A37" s="13">
        <f t="shared" si="1"/>
        <v>24</v>
      </c>
      <c r="B37" s="16"/>
      <c r="C37" s="16"/>
      <c r="D37" s="15"/>
      <c r="E37" s="19" t="s">
        <v>202</v>
      </c>
      <c r="F37" s="134">
        <f>+F38</f>
        <v>0</v>
      </c>
      <c r="G37" s="122">
        <f t="shared" si="0"/>
        <v>0</v>
      </c>
      <c r="H37" s="134">
        <f>+H38</f>
        <v>0</v>
      </c>
      <c r="I37" s="134">
        <f>+I38</f>
        <v>0</v>
      </c>
      <c r="J37" s="134">
        <f>+J38</f>
        <v>0</v>
      </c>
      <c r="K37" s="136">
        <f>+K38</f>
        <v>0</v>
      </c>
      <c r="L37" s="255"/>
      <c r="M37" s="255"/>
      <c r="N37" s="57"/>
      <c r="P37" s="57"/>
      <c r="S37" s="160"/>
      <c r="V37" s="160"/>
      <c r="AA37" s="1"/>
      <c r="AB37" s="253"/>
      <c r="AC37" s="254"/>
      <c r="AD37" s="169" t="s">
        <v>266</v>
      </c>
      <c r="AE37" s="1"/>
      <c r="AF37" s="1"/>
      <c r="AG37" s="1"/>
      <c r="AI37" s="214"/>
      <c r="AJ37" s="215"/>
    </row>
    <row r="38" spans="1:35" ht="12.75">
      <c r="A38" s="13">
        <f t="shared" si="1"/>
        <v>25</v>
      </c>
      <c r="B38" s="16">
        <v>39.1</v>
      </c>
      <c r="C38" s="16"/>
      <c r="D38" s="15"/>
      <c r="E38" s="19" t="s">
        <v>201</v>
      </c>
      <c r="F38" s="134">
        <f>+F39+F40+F41</f>
        <v>0</v>
      </c>
      <c r="G38" s="122">
        <f t="shared" si="0"/>
        <v>0</v>
      </c>
      <c r="H38" s="134">
        <f>+H39+H40+H41</f>
        <v>0</v>
      </c>
      <c r="I38" s="134">
        <f>+I39+I40+I41</f>
        <v>0</v>
      </c>
      <c r="J38" s="134">
        <f>+J39+J40+J41</f>
        <v>0</v>
      </c>
      <c r="K38" s="136">
        <f>+K39+K40+K41</f>
        <v>0</v>
      </c>
      <c r="L38" s="255"/>
      <c r="M38" s="255"/>
      <c r="N38" t="s">
        <v>200</v>
      </c>
      <c r="O38" s="57"/>
      <c r="AA38" s="1"/>
      <c r="AB38" s="1"/>
      <c r="AC38" s="1"/>
      <c r="AD38" s="1"/>
      <c r="AE38" s="1"/>
      <c r="AF38" s="1"/>
      <c r="AG38" s="1"/>
      <c r="AI38" s="214"/>
    </row>
    <row r="39" spans="1:36" ht="12.75">
      <c r="A39" s="13">
        <f t="shared" si="1"/>
        <v>26</v>
      </c>
      <c r="B39" s="16"/>
      <c r="C39" s="58" t="s">
        <v>12</v>
      </c>
      <c r="D39" s="15"/>
      <c r="E39" s="14" t="s">
        <v>199</v>
      </c>
      <c r="F39" s="133"/>
      <c r="G39" s="135">
        <f t="shared" si="0"/>
        <v>0</v>
      </c>
      <c r="H39" s="133"/>
      <c r="I39" s="133"/>
      <c r="J39" s="133"/>
      <c r="K39" s="133"/>
      <c r="L39" s="262"/>
      <c r="M39" s="262"/>
      <c r="N39" s="57"/>
      <c r="P39" s="57"/>
      <c r="AA39" s="1"/>
      <c r="AB39" s="1"/>
      <c r="AC39" s="1"/>
      <c r="AD39" s="1"/>
      <c r="AE39" s="1"/>
      <c r="AF39" s="1"/>
      <c r="AG39" s="1"/>
      <c r="AI39" s="214"/>
      <c r="AJ39" s="215"/>
    </row>
    <row r="40" spans="1:36" ht="12.75">
      <c r="A40" s="13">
        <f t="shared" si="1"/>
        <v>27</v>
      </c>
      <c r="B40" s="16"/>
      <c r="C40" s="58" t="s">
        <v>20</v>
      </c>
      <c r="D40" s="15"/>
      <c r="E40" s="14" t="s">
        <v>198</v>
      </c>
      <c r="F40" s="133"/>
      <c r="G40" s="135">
        <f t="shared" si="0"/>
        <v>0</v>
      </c>
      <c r="H40" s="133"/>
      <c r="I40" s="133"/>
      <c r="J40" s="133"/>
      <c r="K40" s="133"/>
      <c r="L40" s="262"/>
      <c r="M40" s="262"/>
      <c r="N40" s="57"/>
      <c r="AA40" s="1"/>
      <c r="AB40" s="1"/>
      <c r="AC40" s="1"/>
      <c r="AD40" s="1"/>
      <c r="AE40" s="1"/>
      <c r="AF40" s="1"/>
      <c r="AG40" s="1"/>
      <c r="AI40" s="214"/>
      <c r="AJ40" s="215"/>
    </row>
    <row r="41" spans="1:36" ht="12.75">
      <c r="A41" s="13">
        <f t="shared" si="1"/>
        <v>28</v>
      </c>
      <c r="B41" s="16"/>
      <c r="C41" s="56">
        <v>50</v>
      </c>
      <c r="D41" s="15"/>
      <c r="E41" s="14" t="s">
        <v>197</v>
      </c>
      <c r="F41" s="133"/>
      <c r="G41" s="135">
        <f t="shared" si="0"/>
        <v>0</v>
      </c>
      <c r="H41" s="133"/>
      <c r="I41" s="133"/>
      <c r="J41" s="133"/>
      <c r="K41" s="133"/>
      <c r="L41" s="262"/>
      <c r="M41" s="262"/>
      <c r="N41" s="57"/>
      <c r="AA41" s="1"/>
      <c r="AG41" s="1"/>
      <c r="AI41" s="214"/>
      <c r="AJ41" s="215"/>
    </row>
    <row r="42" spans="1:36" ht="15">
      <c r="A42" s="13">
        <f t="shared" si="1"/>
        <v>29</v>
      </c>
      <c r="B42" s="16"/>
      <c r="C42" s="16"/>
      <c r="D42" s="15"/>
      <c r="E42" s="19" t="s">
        <v>196</v>
      </c>
      <c r="F42" s="134">
        <f>+F43+F51+F60</f>
        <v>0</v>
      </c>
      <c r="G42" s="122">
        <f t="shared" si="0"/>
        <v>0</v>
      </c>
      <c r="H42" s="134">
        <f>+H43+H51+H60</f>
        <v>0</v>
      </c>
      <c r="I42" s="134">
        <f>+I43+I51+I60</f>
        <v>0</v>
      </c>
      <c r="J42" s="134">
        <f>+J43+J51+J60</f>
        <v>0</v>
      </c>
      <c r="K42" s="134">
        <f>+K43+K51+K60</f>
        <v>0</v>
      </c>
      <c r="L42" s="255"/>
      <c r="M42" s="255"/>
      <c r="N42" s="57"/>
      <c r="P42" s="3"/>
      <c r="Q42" s="1"/>
      <c r="R42" s="1"/>
      <c r="S42" s="2"/>
      <c r="T42" s="1"/>
      <c r="AA42" s="1"/>
      <c r="AG42" s="1"/>
      <c r="AI42" s="214"/>
      <c r="AJ42" s="215"/>
    </row>
    <row r="43" spans="1:36" ht="12.75">
      <c r="A43" s="13">
        <f t="shared" si="1"/>
        <v>30</v>
      </c>
      <c r="B43" s="20" t="s">
        <v>195</v>
      </c>
      <c r="C43" s="16"/>
      <c r="D43" s="15"/>
      <c r="E43" s="19" t="s">
        <v>194</v>
      </c>
      <c r="F43" s="134">
        <f>F44</f>
        <v>0</v>
      </c>
      <c r="G43" s="122">
        <f t="shared" si="0"/>
        <v>0</v>
      </c>
      <c r="H43" s="134">
        <f>H44</f>
        <v>0</v>
      </c>
      <c r="I43" s="134">
        <f>I44</f>
        <v>0</v>
      </c>
      <c r="J43" s="134">
        <f>J44</f>
        <v>0</v>
      </c>
      <c r="K43" s="134">
        <f>K44</f>
        <v>0</v>
      </c>
      <c r="L43" s="255"/>
      <c r="M43" s="255"/>
      <c r="N43" s="57"/>
      <c r="P43" s="152"/>
      <c r="Q43" s="1"/>
      <c r="R43" s="1"/>
      <c r="S43" s="166"/>
      <c r="AA43" s="1"/>
      <c r="AB43" s="1"/>
      <c r="AC43" s="1"/>
      <c r="AD43" s="1"/>
      <c r="AE43" s="1"/>
      <c r="AF43" s="1"/>
      <c r="AG43" s="1"/>
      <c r="AI43" s="214"/>
      <c r="AJ43" s="215"/>
    </row>
    <row r="44" spans="1:37" ht="12.75">
      <c r="A44" s="13">
        <f t="shared" si="1"/>
        <v>31</v>
      </c>
      <c r="B44" s="16"/>
      <c r="C44" s="56">
        <v>11</v>
      </c>
      <c r="D44" s="15"/>
      <c r="E44" s="14" t="s">
        <v>193</v>
      </c>
      <c r="F44" s="134">
        <f>F45+F46+F47+F48+F49+F50</f>
        <v>0</v>
      </c>
      <c r="G44" s="122">
        <f t="shared" si="0"/>
        <v>0</v>
      </c>
      <c r="H44" s="134">
        <f>H45+H46+H47+H48+H49+H50</f>
        <v>0</v>
      </c>
      <c r="I44" s="134">
        <f>I45+I46+I47+I48+I49+I50</f>
        <v>0</v>
      </c>
      <c r="J44" s="134">
        <f>J45+J46+J47+J48+J49+J50</f>
        <v>0</v>
      </c>
      <c r="K44" s="134">
        <f>K45+K46+K47+K48+K49+K50</f>
        <v>0</v>
      </c>
      <c r="L44" s="255"/>
      <c r="M44" s="255"/>
      <c r="Q44" s="151"/>
      <c r="R44" s="151"/>
      <c r="S44" s="149"/>
      <c r="T44" s="149"/>
      <c r="U44" s="149"/>
      <c r="V44" s="149"/>
      <c r="W44" s="149"/>
      <c r="AI44" s="216"/>
      <c r="AJ44" s="215"/>
      <c r="AK44" s="215"/>
    </row>
    <row r="45" spans="1:36" ht="12.75">
      <c r="A45" s="13">
        <f t="shared" si="1"/>
        <v>32</v>
      </c>
      <c r="B45" s="16"/>
      <c r="C45" s="16"/>
      <c r="D45" s="15"/>
      <c r="E45" s="14" t="s">
        <v>185</v>
      </c>
      <c r="F45" s="133"/>
      <c r="G45" s="135">
        <f t="shared" si="0"/>
        <v>0</v>
      </c>
      <c r="H45" s="133"/>
      <c r="I45" s="133"/>
      <c r="J45" s="133"/>
      <c r="K45" s="133"/>
      <c r="L45" s="262"/>
      <c r="M45" s="262"/>
      <c r="Q45" s="161"/>
      <c r="R45" s="161"/>
      <c r="S45" s="149"/>
      <c r="T45" s="149"/>
      <c r="U45" s="149"/>
      <c r="V45" s="149"/>
      <c r="W45" s="149"/>
      <c r="AJ45" s="215"/>
    </row>
    <row r="46" spans="1:36" ht="12.75">
      <c r="A46" s="13">
        <f t="shared" si="1"/>
        <v>33</v>
      </c>
      <c r="B46" s="16"/>
      <c r="C46" s="16"/>
      <c r="D46" s="15"/>
      <c r="E46" s="14" t="s">
        <v>192</v>
      </c>
      <c r="F46" s="133"/>
      <c r="G46" s="135">
        <f t="shared" si="0"/>
        <v>0</v>
      </c>
      <c r="H46" s="133"/>
      <c r="I46" s="133"/>
      <c r="J46" s="133"/>
      <c r="K46" s="133"/>
      <c r="L46" s="262"/>
      <c r="M46" s="262"/>
      <c r="Q46" s="161"/>
      <c r="R46" s="161"/>
      <c r="S46" s="149"/>
      <c r="T46" s="149"/>
      <c r="U46" s="149"/>
      <c r="V46" s="149"/>
      <c r="W46" s="149"/>
      <c r="AI46" s="214"/>
      <c r="AJ46" s="215"/>
    </row>
    <row r="47" spans="1:36" ht="12.75">
      <c r="A47" s="13">
        <f t="shared" si="1"/>
        <v>34</v>
      </c>
      <c r="B47" s="16"/>
      <c r="C47" s="16"/>
      <c r="D47" s="15"/>
      <c r="E47" s="14" t="s">
        <v>191</v>
      </c>
      <c r="F47" s="133"/>
      <c r="G47" s="135">
        <f t="shared" si="0"/>
        <v>0</v>
      </c>
      <c r="H47" s="133"/>
      <c r="I47" s="133"/>
      <c r="J47" s="133"/>
      <c r="K47" s="133"/>
      <c r="L47" s="262"/>
      <c r="M47" s="262"/>
      <c r="Q47" s="161"/>
      <c r="R47" s="161"/>
      <c r="S47" s="149"/>
      <c r="T47" s="149"/>
      <c r="U47" s="149"/>
      <c r="V47" s="149"/>
      <c r="W47" s="149"/>
      <c r="AI47" s="214"/>
      <c r="AJ47" s="215"/>
    </row>
    <row r="48" spans="1:35" ht="12.75">
      <c r="A48" s="13">
        <f t="shared" si="1"/>
        <v>35</v>
      </c>
      <c r="B48" s="16"/>
      <c r="C48" s="16"/>
      <c r="D48" s="15"/>
      <c r="E48" s="14" t="s">
        <v>190</v>
      </c>
      <c r="F48" s="133"/>
      <c r="G48" s="135">
        <f t="shared" si="0"/>
        <v>0</v>
      </c>
      <c r="H48" s="133"/>
      <c r="I48" s="133"/>
      <c r="J48" s="133"/>
      <c r="K48" s="133"/>
      <c r="L48" s="262"/>
      <c r="M48" s="262"/>
      <c r="Q48" s="130"/>
      <c r="R48" s="130"/>
      <c r="AI48" s="214"/>
    </row>
    <row r="49" spans="1:35" ht="12.75">
      <c r="A49" s="13">
        <f t="shared" si="1"/>
        <v>36</v>
      </c>
      <c r="B49" s="16"/>
      <c r="C49" s="16"/>
      <c r="D49" s="15"/>
      <c r="E49" s="14" t="s">
        <v>189</v>
      </c>
      <c r="F49" s="133"/>
      <c r="G49" s="135">
        <f t="shared" si="0"/>
        <v>0</v>
      </c>
      <c r="H49" s="133"/>
      <c r="I49" s="133"/>
      <c r="J49" s="133"/>
      <c r="K49" s="133"/>
      <c r="L49" s="262"/>
      <c r="M49" s="262"/>
      <c r="AI49" s="214"/>
    </row>
    <row r="50" spans="1:35" ht="15.75">
      <c r="A50" s="13">
        <f t="shared" si="1"/>
        <v>37</v>
      </c>
      <c r="B50" s="16"/>
      <c r="C50" s="16"/>
      <c r="D50" s="15"/>
      <c r="E50" s="14" t="s">
        <v>52</v>
      </c>
      <c r="F50" s="133"/>
      <c r="G50" s="135">
        <f t="shared" si="0"/>
        <v>0</v>
      </c>
      <c r="H50" s="133"/>
      <c r="I50" s="133"/>
      <c r="J50" s="133"/>
      <c r="K50" s="137"/>
      <c r="L50" s="262"/>
      <c r="M50" s="262"/>
      <c r="N50" s="121"/>
      <c r="P50" s="47"/>
      <c r="AI50" s="214"/>
    </row>
    <row r="51" spans="1:35" ht="15.75">
      <c r="A51" s="13">
        <f t="shared" si="1"/>
        <v>38</v>
      </c>
      <c r="B51" s="53" t="s">
        <v>188</v>
      </c>
      <c r="C51" s="46"/>
      <c r="D51" s="52"/>
      <c r="E51" s="48" t="s">
        <v>187</v>
      </c>
      <c r="F51" s="138">
        <f>F52+F56</f>
        <v>0</v>
      </c>
      <c r="G51" s="122">
        <f t="shared" si="0"/>
        <v>0</v>
      </c>
      <c r="H51" s="138">
        <f>H52+H56</f>
        <v>0</v>
      </c>
      <c r="I51" s="138">
        <f>I52+I56</f>
        <v>0</v>
      </c>
      <c r="J51" s="138">
        <f>J52+J56</f>
        <v>0</v>
      </c>
      <c r="K51" s="138">
        <f>K52+K56</f>
        <v>0</v>
      </c>
      <c r="L51" s="255"/>
      <c r="M51" s="255"/>
      <c r="P51" s="47"/>
      <c r="AI51" s="214"/>
    </row>
    <row r="52" spans="1:35" ht="38.25">
      <c r="A52" s="13">
        <f t="shared" si="1"/>
        <v>39</v>
      </c>
      <c r="B52" s="46"/>
      <c r="C52" s="51">
        <v>9</v>
      </c>
      <c r="D52" s="50"/>
      <c r="E52" s="49" t="s">
        <v>186</v>
      </c>
      <c r="F52" s="138">
        <f>+F53+F54+F55</f>
        <v>0</v>
      </c>
      <c r="G52" s="122">
        <f t="shared" si="0"/>
        <v>0</v>
      </c>
      <c r="H52" s="138">
        <f>+H53+H54+H55</f>
        <v>0</v>
      </c>
      <c r="I52" s="138">
        <f>+I53+I54+I55</f>
        <v>0</v>
      </c>
      <c r="J52" s="138">
        <f>+J53+J54+J55</f>
        <v>0</v>
      </c>
      <c r="K52" s="138">
        <f>+K53+K54+K55</f>
        <v>0</v>
      </c>
      <c r="L52" s="255"/>
      <c r="M52" s="255"/>
      <c r="N52" s="120" t="s">
        <v>268</v>
      </c>
      <c r="P52" s="55"/>
      <c r="Q52" s="54"/>
      <c r="R52" s="245" t="s">
        <v>304</v>
      </c>
      <c r="AI52" s="216"/>
    </row>
    <row r="53" spans="1:13" ht="12.75">
      <c r="A53" s="13">
        <f t="shared" si="1"/>
        <v>40</v>
      </c>
      <c r="B53" s="46"/>
      <c r="C53" s="45"/>
      <c r="D53" s="44"/>
      <c r="E53" s="43" t="s">
        <v>182</v>
      </c>
      <c r="F53" s="133"/>
      <c r="G53" s="135">
        <f t="shared" si="0"/>
        <v>0</v>
      </c>
      <c r="H53" s="133"/>
      <c r="I53" s="133"/>
      <c r="J53" s="133"/>
      <c r="K53" s="133"/>
      <c r="L53" s="262"/>
      <c r="M53" s="262"/>
    </row>
    <row r="54" spans="1:37" ht="12.75">
      <c r="A54" s="13">
        <f>A53+1</f>
        <v>41</v>
      </c>
      <c r="B54" s="218"/>
      <c r="C54" s="219"/>
      <c r="D54" s="220"/>
      <c r="E54" s="191" t="s">
        <v>288</v>
      </c>
      <c r="F54" s="133"/>
      <c r="G54" s="147">
        <f t="shared" si="0"/>
        <v>0</v>
      </c>
      <c r="H54" s="133"/>
      <c r="I54" s="133"/>
      <c r="J54" s="133"/>
      <c r="K54" s="133"/>
      <c r="L54" s="262"/>
      <c r="M54" s="262"/>
      <c r="AK54" s="215"/>
    </row>
    <row r="55" spans="1:13" ht="12.75">
      <c r="A55" s="13">
        <f t="shared" si="1"/>
        <v>42</v>
      </c>
      <c r="B55" s="46"/>
      <c r="C55" s="45"/>
      <c r="D55" s="44"/>
      <c r="E55" s="43" t="s">
        <v>185</v>
      </c>
      <c r="F55" s="133"/>
      <c r="G55" s="135">
        <f t="shared" si="0"/>
        <v>0</v>
      </c>
      <c r="H55" s="133"/>
      <c r="I55" s="133"/>
      <c r="J55" s="133"/>
      <c r="K55" s="133"/>
      <c r="L55" s="262"/>
      <c r="M55" s="262"/>
    </row>
    <row r="56" spans="1:36" ht="15.75">
      <c r="A56" s="13">
        <f t="shared" si="1"/>
        <v>43</v>
      </c>
      <c r="B56" s="16"/>
      <c r="C56" s="21">
        <v>10</v>
      </c>
      <c r="D56" s="21"/>
      <c r="E56" s="9" t="s">
        <v>184</v>
      </c>
      <c r="F56" s="122">
        <f>F57+F59</f>
        <v>0</v>
      </c>
      <c r="G56" s="122">
        <f t="shared" si="0"/>
        <v>0</v>
      </c>
      <c r="H56" s="122">
        <f>H57+H59+H58</f>
        <v>0</v>
      </c>
      <c r="I56" s="122">
        <f>I57+I59+I58</f>
        <v>0</v>
      </c>
      <c r="J56" s="122">
        <f>J57+J59+J58</f>
        <v>0</v>
      </c>
      <c r="K56" s="122">
        <f>K57+K59+K58</f>
        <v>0</v>
      </c>
      <c r="L56" s="263"/>
      <c r="M56" s="263"/>
      <c r="Q56" s="42" t="s">
        <v>183</v>
      </c>
      <c r="R56" s="42"/>
      <c r="AJ56" s="215"/>
    </row>
    <row r="57" spans="1:18" ht="15">
      <c r="A57" s="13">
        <f t="shared" si="1"/>
        <v>44</v>
      </c>
      <c r="B57" s="16"/>
      <c r="C57" s="16"/>
      <c r="D57" s="15"/>
      <c r="E57" s="14" t="s">
        <v>182</v>
      </c>
      <c r="F57" s="133"/>
      <c r="G57" s="135">
        <f t="shared" si="0"/>
        <v>0</v>
      </c>
      <c r="H57" s="133"/>
      <c r="I57" s="133"/>
      <c r="J57" s="133"/>
      <c r="K57" s="137"/>
      <c r="L57" s="262"/>
      <c r="M57" s="262"/>
      <c r="Q57" s="41" t="s">
        <v>181</v>
      </c>
      <c r="R57" s="41"/>
    </row>
    <row r="58" spans="1:18" ht="15">
      <c r="A58" s="13">
        <f t="shared" si="1"/>
        <v>45</v>
      </c>
      <c r="B58" s="16"/>
      <c r="C58" s="16"/>
      <c r="D58" s="15"/>
      <c r="E58" s="191" t="s">
        <v>288</v>
      </c>
      <c r="F58" s="133"/>
      <c r="G58" s="135">
        <f t="shared" si="0"/>
        <v>0</v>
      </c>
      <c r="H58" s="133"/>
      <c r="I58" s="133"/>
      <c r="J58" s="133"/>
      <c r="K58" s="137"/>
      <c r="L58" s="262"/>
      <c r="M58" s="262"/>
      <c r="Q58" s="41"/>
      <c r="R58" s="41"/>
    </row>
    <row r="59" spans="1:18" ht="15">
      <c r="A59" s="13">
        <f t="shared" si="1"/>
        <v>46</v>
      </c>
      <c r="B59" s="16"/>
      <c r="C59" s="16"/>
      <c r="D59" s="15"/>
      <c r="E59" s="14" t="s">
        <v>89</v>
      </c>
      <c r="F59" s="133"/>
      <c r="G59" s="135">
        <f t="shared" si="0"/>
        <v>0</v>
      </c>
      <c r="H59" s="133"/>
      <c r="I59" s="133"/>
      <c r="J59" s="133"/>
      <c r="K59" s="137"/>
      <c r="L59" s="262"/>
      <c r="M59" s="262"/>
      <c r="Q59" s="41" t="s">
        <v>180</v>
      </c>
      <c r="R59" s="41"/>
    </row>
    <row r="60" spans="1:18" ht="15">
      <c r="A60" s="13">
        <f t="shared" si="1"/>
        <v>47</v>
      </c>
      <c r="B60" s="188" t="s">
        <v>270</v>
      </c>
      <c r="C60" s="16"/>
      <c r="D60" s="15"/>
      <c r="E60" s="9" t="s">
        <v>271</v>
      </c>
      <c r="F60" s="133"/>
      <c r="G60" s="135">
        <f t="shared" si="0"/>
        <v>0</v>
      </c>
      <c r="H60" s="133"/>
      <c r="I60" s="133"/>
      <c r="J60" s="133"/>
      <c r="K60" s="137"/>
      <c r="L60" s="262"/>
      <c r="M60" s="262"/>
      <c r="Q60" s="41" t="s">
        <v>306</v>
      </c>
      <c r="R60" s="41"/>
    </row>
    <row r="61" spans="1:18" ht="15">
      <c r="A61" s="13"/>
      <c r="B61" s="16" t="s">
        <v>128</v>
      </c>
      <c r="C61" s="16" t="s">
        <v>127</v>
      </c>
      <c r="D61" s="16" t="s">
        <v>126</v>
      </c>
      <c r="E61" s="19" t="s">
        <v>147</v>
      </c>
      <c r="F61" s="135"/>
      <c r="G61" s="135"/>
      <c r="H61" s="135"/>
      <c r="I61" s="135"/>
      <c r="J61" s="135"/>
      <c r="K61" s="140"/>
      <c r="L61" s="262"/>
      <c r="M61" s="262"/>
      <c r="Q61" s="41"/>
      <c r="R61" s="41"/>
    </row>
    <row r="62" spans="1:19" ht="25.5">
      <c r="A62" s="13">
        <f>A60+1</f>
        <v>48</v>
      </c>
      <c r="B62" s="16"/>
      <c r="C62" s="16"/>
      <c r="D62" s="15"/>
      <c r="E62" s="40" t="s">
        <v>179</v>
      </c>
      <c r="F62" s="134">
        <f>F63+F151</f>
        <v>0</v>
      </c>
      <c r="G62" s="122">
        <f aca="true" t="shared" si="5" ref="G62:G93">H62+I62+J62+K62</f>
        <v>8304.67</v>
      </c>
      <c r="H62" s="134">
        <f>H63+H151</f>
        <v>2202.0099999999998</v>
      </c>
      <c r="I62" s="134">
        <f>I63+I151</f>
        <v>2039.2199999999998</v>
      </c>
      <c r="J62" s="134">
        <f>J63+J151</f>
        <v>2032.1599999999999</v>
      </c>
      <c r="K62" s="134">
        <f>K63+K151</f>
        <v>2031.28</v>
      </c>
      <c r="L62" s="255"/>
      <c r="M62" s="255"/>
      <c r="P62" s="38"/>
      <c r="Q62" s="39"/>
      <c r="R62" s="39"/>
      <c r="S62" s="38"/>
    </row>
    <row r="63" spans="1:35" ht="15.75" thickBot="1">
      <c r="A63" s="13">
        <f>A62+1</f>
        <v>49</v>
      </c>
      <c r="B63" s="16"/>
      <c r="C63" s="16"/>
      <c r="D63" s="15"/>
      <c r="E63" s="19" t="s">
        <v>125</v>
      </c>
      <c r="F63" s="134">
        <f>F64+F98+F140+F143+F144</f>
        <v>0</v>
      </c>
      <c r="G63" s="122">
        <f t="shared" si="5"/>
        <v>8204.19</v>
      </c>
      <c r="H63" s="134">
        <f>H64+H98+H140+H143+H144</f>
        <v>2149.83</v>
      </c>
      <c r="I63" s="134">
        <f>I64+I98+I140+I143+I144</f>
        <v>2023.12</v>
      </c>
      <c r="J63" s="134">
        <f>J64+J98+J140+J143+J144</f>
        <v>2016.06</v>
      </c>
      <c r="K63" s="134">
        <f>K64+K98+K140+K143+K144</f>
        <v>2015.18</v>
      </c>
      <c r="L63" s="255"/>
      <c r="M63" s="255"/>
      <c r="P63" s="38"/>
      <c r="Q63" s="38"/>
      <c r="R63" s="37" t="s">
        <v>178</v>
      </c>
      <c r="S63" s="37"/>
      <c r="AI63" s="215"/>
    </row>
    <row r="64" spans="1:19" ht="15.75" thickBot="1">
      <c r="A64" s="13">
        <f aca="true" t="shared" si="6" ref="A64:A127">A63+1</f>
        <v>50</v>
      </c>
      <c r="B64" s="16">
        <v>10</v>
      </c>
      <c r="C64" s="16"/>
      <c r="D64" s="15"/>
      <c r="E64" s="19" t="s">
        <v>177</v>
      </c>
      <c r="F64" s="134">
        <f>F65+F83+F90</f>
        <v>0</v>
      </c>
      <c r="G64" s="122">
        <f t="shared" si="5"/>
        <v>5000</v>
      </c>
      <c r="H64" s="134">
        <f>H65+H83+H90</f>
        <v>1236.46</v>
      </c>
      <c r="I64" s="134">
        <f>I65+I83+I90</f>
        <v>1274.6599999999999</v>
      </c>
      <c r="J64" s="134">
        <f>J65+J83+J90</f>
        <v>1244.44</v>
      </c>
      <c r="K64" s="134">
        <f>K65+K83+K90</f>
        <v>1244.44</v>
      </c>
      <c r="L64" s="255"/>
      <c r="M64" s="255"/>
      <c r="P64" s="36" t="s">
        <v>176</v>
      </c>
      <c r="Q64" s="35" t="s">
        <v>175</v>
      </c>
      <c r="R64" s="244" t="s">
        <v>174</v>
      </c>
      <c r="S64" s="240"/>
    </row>
    <row r="65" spans="1:19" ht="15">
      <c r="A65" s="13">
        <f t="shared" si="6"/>
        <v>51</v>
      </c>
      <c r="B65" s="16"/>
      <c r="C65" s="20" t="s">
        <v>12</v>
      </c>
      <c r="D65" s="15"/>
      <c r="E65" s="19" t="s">
        <v>123</v>
      </c>
      <c r="F65" s="134">
        <f>SUM(F66:F82)</f>
        <v>0</v>
      </c>
      <c r="G65" s="122">
        <f t="shared" si="5"/>
        <v>3673.7599999999998</v>
      </c>
      <c r="H65" s="134">
        <f>SUM(H66:H82)</f>
        <v>903.03</v>
      </c>
      <c r="I65" s="134">
        <f>SUM(I66:I82)</f>
        <v>944.15</v>
      </c>
      <c r="J65" s="134">
        <f>SUM(J66:J82)</f>
        <v>913.29</v>
      </c>
      <c r="K65" s="134">
        <f>SUM(K66:K82)</f>
        <v>913.29</v>
      </c>
      <c r="L65" s="255"/>
      <c r="M65" s="255"/>
      <c r="P65" s="156">
        <v>1</v>
      </c>
      <c r="Q65" s="34" t="s">
        <v>173</v>
      </c>
      <c r="R65" s="33"/>
      <c r="S65" s="241"/>
    </row>
    <row r="66" spans="1:19" ht="15.75" customHeight="1">
      <c r="A66" s="13">
        <f t="shared" si="6"/>
        <v>52</v>
      </c>
      <c r="B66" s="16"/>
      <c r="C66" s="16"/>
      <c r="D66" s="18" t="s">
        <v>12</v>
      </c>
      <c r="E66" s="14" t="s">
        <v>122</v>
      </c>
      <c r="F66" s="141">
        <f aca="true" t="shared" si="7" ref="F66:F89">+F182+F298+F530+F414</f>
        <v>0</v>
      </c>
      <c r="G66" s="135">
        <f t="shared" si="5"/>
        <v>2741.98</v>
      </c>
      <c r="H66" s="141">
        <f aca="true" t="shared" si="8" ref="H66:K89">+H182+H298+H530+H414</f>
        <v>676.75</v>
      </c>
      <c r="I66" s="141">
        <f t="shared" si="8"/>
        <v>715.65</v>
      </c>
      <c r="J66" s="141">
        <f t="shared" si="8"/>
        <v>674.79</v>
      </c>
      <c r="K66" s="141">
        <f t="shared" si="8"/>
        <v>674.79</v>
      </c>
      <c r="L66" s="264"/>
      <c r="M66" s="264"/>
      <c r="P66" s="157">
        <v>2</v>
      </c>
      <c r="Q66" s="33" t="s">
        <v>172</v>
      </c>
      <c r="R66" s="33"/>
      <c r="S66" s="242"/>
    </row>
    <row r="67" spans="1:19" ht="20.25" customHeight="1">
      <c r="A67" s="13">
        <f t="shared" si="6"/>
        <v>53</v>
      </c>
      <c r="B67" s="16"/>
      <c r="C67" s="16"/>
      <c r="D67" s="18" t="s">
        <v>18</v>
      </c>
      <c r="E67" s="14" t="s">
        <v>121</v>
      </c>
      <c r="F67" s="141">
        <f t="shared" si="7"/>
        <v>0</v>
      </c>
      <c r="G67" s="135">
        <f t="shared" si="5"/>
        <v>0</v>
      </c>
      <c r="H67" s="141">
        <f t="shared" si="8"/>
        <v>0</v>
      </c>
      <c r="I67" s="141">
        <f t="shared" si="8"/>
        <v>0</v>
      </c>
      <c r="J67" s="141">
        <f t="shared" si="8"/>
        <v>0</v>
      </c>
      <c r="K67" s="141">
        <f t="shared" si="8"/>
        <v>0</v>
      </c>
      <c r="L67" s="264"/>
      <c r="M67" s="264"/>
      <c r="P67" s="157">
        <v>3</v>
      </c>
      <c r="Q67" s="33" t="s">
        <v>171</v>
      </c>
      <c r="R67" s="33"/>
      <c r="S67" s="241"/>
    </row>
    <row r="68" spans="1:19" ht="15" customHeight="1">
      <c r="A68" s="13">
        <f t="shared" si="6"/>
        <v>54</v>
      </c>
      <c r="B68" s="16"/>
      <c r="C68" s="16"/>
      <c r="D68" s="18" t="s">
        <v>28</v>
      </c>
      <c r="E68" s="14" t="s">
        <v>120</v>
      </c>
      <c r="F68" s="141">
        <f t="shared" si="7"/>
        <v>0</v>
      </c>
      <c r="G68" s="135">
        <f t="shared" si="5"/>
        <v>0</v>
      </c>
      <c r="H68" s="141">
        <f t="shared" si="8"/>
        <v>0</v>
      </c>
      <c r="I68" s="141">
        <f t="shared" si="8"/>
        <v>0</v>
      </c>
      <c r="J68" s="141">
        <f t="shared" si="8"/>
        <v>0</v>
      </c>
      <c r="K68" s="141">
        <f t="shared" si="8"/>
        <v>0</v>
      </c>
      <c r="L68" s="264"/>
      <c r="M68" s="264"/>
      <c r="P68" s="157">
        <v>4</v>
      </c>
      <c r="Q68" s="33" t="s">
        <v>170</v>
      </c>
      <c r="R68" s="33"/>
      <c r="S68" s="243"/>
    </row>
    <row r="69" spans="1:19" ht="16.5" customHeight="1">
      <c r="A69" s="13">
        <f t="shared" si="6"/>
        <v>55</v>
      </c>
      <c r="B69" s="16"/>
      <c r="C69" s="16"/>
      <c r="D69" s="18" t="s">
        <v>20</v>
      </c>
      <c r="E69" s="14" t="s">
        <v>119</v>
      </c>
      <c r="F69" s="141">
        <f t="shared" si="7"/>
        <v>0</v>
      </c>
      <c r="G69" s="135">
        <f t="shared" si="5"/>
        <v>0</v>
      </c>
      <c r="H69" s="141">
        <f t="shared" si="8"/>
        <v>0</v>
      </c>
      <c r="I69" s="141">
        <f t="shared" si="8"/>
        <v>0</v>
      </c>
      <c r="J69" s="141">
        <f t="shared" si="8"/>
        <v>0</v>
      </c>
      <c r="K69" s="141">
        <f t="shared" si="8"/>
        <v>0</v>
      </c>
      <c r="L69" s="264"/>
      <c r="M69" s="264"/>
      <c r="P69" s="157">
        <v>5</v>
      </c>
      <c r="Q69" s="33" t="s">
        <v>169</v>
      </c>
      <c r="R69" s="33"/>
      <c r="S69" s="243"/>
    </row>
    <row r="70" spans="1:19" ht="46.5" customHeight="1">
      <c r="A70" s="13">
        <f t="shared" si="6"/>
        <v>56</v>
      </c>
      <c r="B70" s="16"/>
      <c r="C70" s="16"/>
      <c r="D70" s="18" t="s">
        <v>15</v>
      </c>
      <c r="E70" s="14" t="s">
        <v>118</v>
      </c>
      <c r="F70" s="141">
        <f t="shared" si="7"/>
        <v>0</v>
      </c>
      <c r="G70" s="135">
        <f t="shared" si="5"/>
        <v>356.78</v>
      </c>
      <c r="H70" s="141">
        <f t="shared" si="8"/>
        <v>86.28</v>
      </c>
      <c r="I70" s="141">
        <f t="shared" si="8"/>
        <v>83.5</v>
      </c>
      <c r="J70" s="141">
        <f t="shared" si="8"/>
        <v>93.5</v>
      </c>
      <c r="K70" s="141">
        <f t="shared" si="8"/>
        <v>93.5</v>
      </c>
      <c r="L70" s="264"/>
      <c r="M70" s="264"/>
      <c r="P70" s="157">
        <v>6</v>
      </c>
      <c r="Q70" s="33" t="s">
        <v>168</v>
      </c>
      <c r="R70" s="33"/>
      <c r="S70" s="243"/>
    </row>
    <row r="71" spans="1:19" ht="15" customHeight="1" thickBot="1">
      <c r="A71" s="13">
        <f t="shared" si="6"/>
        <v>57</v>
      </c>
      <c r="B71" s="16"/>
      <c r="C71" s="16"/>
      <c r="D71" s="18" t="s">
        <v>10</v>
      </c>
      <c r="E71" s="14" t="s">
        <v>117</v>
      </c>
      <c r="F71" s="141">
        <f t="shared" si="7"/>
        <v>0</v>
      </c>
      <c r="G71" s="135">
        <f t="shared" si="5"/>
        <v>258</v>
      </c>
      <c r="H71" s="141">
        <f t="shared" si="8"/>
        <v>63</v>
      </c>
      <c r="I71" s="141">
        <f t="shared" si="8"/>
        <v>65</v>
      </c>
      <c r="J71" s="141">
        <f t="shared" si="8"/>
        <v>65</v>
      </c>
      <c r="K71" s="141">
        <f t="shared" si="8"/>
        <v>65</v>
      </c>
      <c r="L71" s="264"/>
      <c r="M71" s="264"/>
      <c r="P71" s="158">
        <v>7</v>
      </c>
      <c r="Q71" s="32" t="s">
        <v>167</v>
      </c>
      <c r="R71" s="33"/>
      <c r="S71" s="243"/>
    </row>
    <row r="72" spans="1:35" ht="12.75">
      <c r="A72" s="13">
        <f t="shared" si="6"/>
        <v>58</v>
      </c>
      <c r="B72" s="16"/>
      <c r="C72" s="16"/>
      <c r="D72" s="18" t="s">
        <v>82</v>
      </c>
      <c r="E72" s="14" t="s">
        <v>116</v>
      </c>
      <c r="F72" s="141">
        <f t="shared" si="7"/>
        <v>0</v>
      </c>
      <c r="G72" s="135">
        <f t="shared" si="5"/>
        <v>0</v>
      </c>
      <c r="H72" s="141">
        <f t="shared" si="8"/>
        <v>0</v>
      </c>
      <c r="I72" s="141">
        <f t="shared" si="8"/>
        <v>0</v>
      </c>
      <c r="J72" s="141">
        <f t="shared" si="8"/>
        <v>0</v>
      </c>
      <c r="K72" s="141">
        <f t="shared" si="8"/>
        <v>0</v>
      </c>
      <c r="L72" s="264"/>
      <c r="M72" s="264"/>
      <c r="AI72" s="215"/>
    </row>
    <row r="73" spans="1:13" ht="12.75">
      <c r="A73" s="13">
        <f t="shared" si="6"/>
        <v>59</v>
      </c>
      <c r="B73" s="16"/>
      <c r="C73" s="16"/>
      <c r="D73" s="18" t="s">
        <v>80</v>
      </c>
      <c r="E73" s="14" t="s">
        <v>115</v>
      </c>
      <c r="F73" s="141">
        <f t="shared" si="7"/>
        <v>0</v>
      </c>
      <c r="G73" s="135">
        <f t="shared" si="5"/>
        <v>0</v>
      </c>
      <c r="H73" s="141">
        <f t="shared" si="8"/>
        <v>0</v>
      </c>
      <c r="I73" s="141">
        <f t="shared" si="8"/>
        <v>0</v>
      </c>
      <c r="J73" s="141">
        <f t="shared" si="8"/>
        <v>0</v>
      </c>
      <c r="K73" s="141">
        <f t="shared" si="8"/>
        <v>0</v>
      </c>
      <c r="L73" s="264"/>
      <c r="M73" s="264"/>
    </row>
    <row r="74" spans="1:13" ht="12.75">
      <c r="A74" s="13">
        <f t="shared" si="6"/>
        <v>60</v>
      </c>
      <c r="B74" s="16"/>
      <c r="C74" s="16"/>
      <c r="D74" s="18" t="s">
        <v>48</v>
      </c>
      <c r="E74" s="14" t="s">
        <v>166</v>
      </c>
      <c r="F74" s="141">
        <f t="shared" si="7"/>
        <v>0</v>
      </c>
      <c r="G74" s="135">
        <f t="shared" si="5"/>
        <v>0</v>
      </c>
      <c r="H74" s="141">
        <f t="shared" si="8"/>
        <v>0</v>
      </c>
      <c r="I74" s="141">
        <f t="shared" si="8"/>
        <v>0</v>
      </c>
      <c r="J74" s="141">
        <f t="shared" si="8"/>
        <v>0</v>
      </c>
      <c r="K74" s="141">
        <f t="shared" si="8"/>
        <v>0</v>
      </c>
      <c r="L74" s="264"/>
      <c r="M74" s="264"/>
    </row>
    <row r="75" spans="1:35" ht="15">
      <c r="A75" s="13">
        <f t="shared" si="6"/>
        <v>61</v>
      </c>
      <c r="B75" s="16"/>
      <c r="C75" s="16"/>
      <c r="D75" s="15">
        <v>10</v>
      </c>
      <c r="E75" s="14" t="s">
        <v>113</v>
      </c>
      <c r="F75" s="141">
        <f t="shared" si="7"/>
        <v>0</v>
      </c>
      <c r="G75" s="135">
        <f t="shared" si="5"/>
        <v>6</v>
      </c>
      <c r="H75" s="141">
        <f t="shared" si="8"/>
        <v>0</v>
      </c>
      <c r="I75" s="141">
        <f t="shared" si="8"/>
        <v>2</v>
      </c>
      <c r="J75" s="141">
        <f t="shared" si="8"/>
        <v>2</v>
      </c>
      <c r="K75" s="141">
        <f t="shared" si="8"/>
        <v>2</v>
      </c>
      <c r="L75" s="264"/>
      <c r="M75" s="264"/>
      <c r="P75" s="3" t="s">
        <v>303</v>
      </c>
      <c r="Q75" s="1"/>
      <c r="R75" s="1"/>
      <c r="S75" s="2" t="s">
        <v>301</v>
      </c>
      <c r="T75" s="1"/>
      <c r="U75" s="1"/>
      <c r="AI75">
        <v>238369.69</v>
      </c>
    </row>
    <row r="76" spans="1:35" ht="12.75">
      <c r="A76" s="13">
        <f t="shared" si="6"/>
        <v>62</v>
      </c>
      <c r="B76" s="16"/>
      <c r="C76" s="16"/>
      <c r="D76" s="15">
        <v>11</v>
      </c>
      <c r="E76" s="14" t="s">
        <v>112</v>
      </c>
      <c r="F76" s="141">
        <f t="shared" si="7"/>
        <v>0</v>
      </c>
      <c r="G76" s="135">
        <f t="shared" si="5"/>
        <v>291</v>
      </c>
      <c r="H76" s="141">
        <f t="shared" si="8"/>
        <v>72</v>
      </c>
      <c r="I76" s="141">
        <f t="shared" si="8"/>
        <v>73</v>
      </c>
      <c r="J76" s="141">
        <f t="shared" si="8"/>
        <v>73</v>
      </c>
      <c r="K76" s="141">
        <f t="shared" si="8"/>
        <v>73</v>
      </c>
      <c r="L76" s="264"/>
      <c r="M76" s="264"/>
      <c r="AI76">
        <v>1222222</v>
      </c>
    </row>
    <row r="77" spans="1:35" ht="12.75">
      <c r="A77" s="13">
        <f t="shared" si="6"/>
        <v>63</v>
      </c>
      <c r="B77" s="16"/>
      <c r="C77" s="16"/>
      <c r="D77" s="15">
        <v>12</v>
      </c>
      <c r="E77" s="14" t="s">
        <v>111</v>
      </c>
      <c r="F77" s="141">
        <f t="shared" si="7"/>
        <v>0</v>
      </c>
      <c r="G77" s="135">
        <f t="shared" si="5"/>
        <v>0</v>
      </c>
      <c r="H77" s="141">
        <f t="shared" si="8"/>
        <v>0</v>
      </c>
      <c r="I77" s="141">
        <f t="shared" si="8"/>
        <v>0</v>
      </c>
      <c r="J77" s="141">
        <f t="shared" si="8"/>
        <v>0</v>
      </c>
      <c r="K77" s="141">
        <f t="shared" si="8"/>
        <v>0</v>
      </c>
      <c r="L77" s="264"/>
      <c r="M77" s="264"/>
      <c r="P77" s="152"/>
      <c r="Q77" s="1"/>
      <c r="R77" s="1"/>
      <c r="AI77">
        <v>318400</v>
      </c>
    </row>
    <row r="78" spans="1:35" ht="12.75">
      <c r="A78" s="13">
        <f t="shared" si="6"/>
        <v>64</v>
      </c>
      <c r="B78" s="16"/>
      <c r="C78" s="16"/>
      <c r="D78" s="15">
        <v>13</v>
      </c>
      <c r="E78" s="14" t="s">
        <v>110</v>
      </c>
      <c r="F78" s="141">
        <f t="shared" si="7"/>
        <v>0</v>
      </c>
      <c r="G78" s="135">
        <f t="shared" si="5"/>
        <v>0</v>
      </c>
      <c r="H78" s="141">
        <f t="shared" si="8"/>
        <v>0</v>
      </c>
      <c r="I78" s="141">
        <f t="shared" si="8"/>
        <v>0</v>
      </c>
      <c r="J78" s="141">
        <f t="shared" si="8"/>
        <v>0</v>
      </c>
      <c r="K78" s="141">
        <f t="shared" si="8"/>
        <v>0</v>
      </c>
      <c r="L78" s="264"/>
      <c r="M78" s="264"/>
      <c r="AI78">
        <v>124305</v>
      </c>
    </row>
    <row r="79" spans="1:35" ht="12.75">
      <c r="A79" s="13">
        <f t="shared" si="6"/>
        <v>65</v>
      </c>
      <c r="B79" s="16"/>
      <c r="C79" s="16"/>
      <c r="D79" s="15">
        <v>14</v>
      </c>
      <c r="E79" s="14" t="s">
        <v>109</v>
      </c>
      <c r="F79" s="141">
        <f t="shared" si="7"/>
        <v>0</v>
      </c>
      <c r="G79" s="135">
        <f t="shared" si="5"/>
        <v>0</v>
      </c>
      <c r="H79" s="141">
        <f t="shared" si="8"/>
        <v>0</v>
      </c>
      <c r="I79" s="141">
        <f t="shared" si="8"/>
        <v>0</v>
      </c>
      <c r="J79" s="141">
        <f t="shared" si="8"/>
        <v>0</v>
      </c>
      <c r="K79" s="141">
        <f t="shared" si="8"/>
        <v>0</v>
      </c>
      <c r="L79" s="264"/>
      <c r="M79" s="264"/>
      <c r="AI79">
        <v>8799</v>
      </c>
    </row>
    <row r="80" spans="1:35" ht="12.75">
      <c r="A80" s="13">
        <f t="shared" si="6"/>
        <v>66</v>
      </c>
      <c r="B80" s="16"/>
      <c r="C80" s="16"/>
      <c r="D80" s="15">
        <v>15</v>
      </c>
      <c r="E80" s="14" t="s">
        <v>108</v>
      </c>
      <c r="F80" s="141">
        <f t="shared" si="7"/>
        <v>0</v>
      </c>
      <c r="G80" s="135">
        <f t="shared" si="5"/>
        <v>0</v>
      </c>
      <c r="H80" s="141">
        <f t="shared" si="8"/>
        <v>0</v>
      </c>
      <c r="I80" s="141">
        <f t="shared" si="8"/>
        <v>0</v>
      </c>
      <c r="J80" s="141">
        <f t="shared" si="8"/>
        <v>0</v>
      </c>
      <c r="K80" s="141">
        <f t="shared" si="8"/>
        <v>0</v>
      </c>
      <c r="L80" s="264"/>
      <c r="M80" s="264"/>
      <c r="AI80">
        <v>4284</v>
      </c>
    </row>
    <row r="81" spans="1:35" ht="12.75">
      <c r="A81" s="13">
        <f t="shared" si="6"/>
        <v>67</v>
      </c>
      <c r="B81" s="16"/>
      <c r="C81" s="16"/>
      <c r="D81" s="15">
        <v>16</v>
      </c>
      <c r="E81" s="14" t="s">
        <v>107</v>
      </c>
      <c r="F81" s="141">
        <f t="shared" si="7"/>
        <v>0</v>
      </c>
      <c r="G81" s="135">
        <f t="shared" si="5"/>
        <v>0</v>
      </c>
      <c r="H81" s="141">
        <f t="shared" si="8"/>
        <v>0</v>
      </c>
      <c r="I81" s="141">
        <f t="shared" si="8"/>
        <v>0</v>
      </c>
      <c r="J81" s="141">
        <f t="shared" si="8"/>
        <v>0</v>
      </c>
      <c r="K81" s="141">
        <f t="shared" si="8"/>
        <v>0</v>
      </c>
      <c r="L81" s="264"/>
      <c r="M81" s="264"/>
      <c r="AI81" s="215">
        <f>SUM(AI75:AI80)</f>
        <v>1916379.69</v>
      </c>
    </row>
    <row r="82" spans="1:13" ht="12.75">
      <c r="A82" s="13">
        <f t="shared" si="6"/>
        <v>68</v>
      </c>
      <c r="B82" s="16"/>
      <c r="C82" s="16"/>
      <c r="D82" s="15">
        <v>30</v>
      </c>
      <c r="E82" s="14" t="s">
        <v>106</v>
      </c>
      <c r="F82" s="141">
        <f t="shared" si="7"/>
        <v>0</v>
      </c>
      <c r="G82" s="135">
        <f t="shared" si="5"/>
        <v>20</v>
      </c>
      <c r="H82" s="141">
        <f t="shared" si="8"/>
        <v>5</v>
      </c>
      <c r="I82" s="141">
        <f t="shared" si="8"/>
        <v>5</v>
      </c>
      <c r="J82" s="141">
        <f t="shared" si="8"/>
        <v>5</v>
      </c>
      <c r="K82" s="141">
        <f t="shared" si="8"/>
        <v>5</v>
      </c>
      <c r="L82" s="264"/>
      <c r="M82" s="264"/>
    </row>
    <row r="83" spans="1:13" ht="12.75">
      <c r="A83" s="13">
        <f t="shared" si="6"/>
        <v>69</v>
      </c>
      <c r="B83" s="16"/>
      <c r="C83" s="20" t="s">
        <v>18</v>
      </c>
      <c r="D83" s="15"/>
      <c r="E83" s="19" t="s">
        <v>105</v>
      </c>
      <c r="F83" s="134">
        <f t="shared" si="7"/>
        <v>0</v>
      </c>
      <c r="G83" s="122">
        <f t="shared" si="5"/>
        <v>298.4</v>
      </c>
      <c r="H83" s="134">
        <f t="shared" si="8"/>
        <v>75.5</v>
      </c>
      <c r="I83" s="134">
        <f t="shared" si="8"/>
        <v>74.5</v>
      </c>
      <c r="J83" s="134">
        <f t="shared" si="8"/>
        <v>74.2</v>
      </c>
      <c r="K83" s="136">
        <f t="shared" si="8"/>
        <v>74.2</v>
      </c>
      <c r="L83" s="255"/>
      <c r="M83" s="255"/>
    </row>
    <row r="84" spans="1:13" ht="12.75">
      <c r="A84" s="13">
        <f t="shared" si="6"/>
        <v>70</v>
      </c>
      <c r="B84" s="16"/>
      <c r="C84" s="16"/>
      <c r="D84" s="18" t="s">
        <v>12</v>
      </c>
      <c r="E84" s="14" t="s">
        <v>165</v>
      </c>
      <c r="F84" s="135">
        <f t="shared" si="7"/>
        <v>0</v>
      </c>
      <c r="G84" s="135">
        <f t="shared" si="5"/>
        <v>298.4</v>
      </c>
      <c r="H84" s="135">
        <f t="shared" si="8"/>
        <v>75.5</v>
      </c>
      <c r="I84" s="135">
        <f t="shared" si="8"/>
        <v>74.5</v>
      </c>
      <c r="J84" s="135">
        <f t="shared" si="8"/>
        <v>74.2</v>
      </c>
      <c r="K84" s="135">
        <f t="shared" si="8"/>
        <v>74.2</v>
      </c>
      <c r="L84" s="262"/>
      <c r="M84" s="262"/>
    </row>
    <row r="85" spans="1:13" ht="12.75">
      <c r="A85" s="13">
        <f t="shared" si="6"/>
        <v>71</v>
      </c>
      <c r="B85" s="16"/>
      <c r="C85" s="16"/>
      <c r="D85" s="18" t="s">
        <v>18</v>
      </c>
      <c r="E85" s="14" t="s">
        <v>164</v>
      </c>
      <c r="F85" s="135">
        <f t="shared" si="7"/>
        <v>0</v>
      </c>
      <c r="G85" s="135">
        <f t="shared" si="5"/>
        <v>0</v>
      </c>
      <c r="H85" s="135">
        <f t="shared" si="8"/>
        <v>0</v>
      </c>
      <c r="I85" s="135">
        <f t="shared" si="8"/>
        <v>0</v>
      </c>
      <c r="J85" s="135">
        <f t="shared" si="8"/>
        <v>0</v>
      </c>
      <c r="K85" s="140">
        <f t="shared" si="8"/>
        <v>0</v>
      </c>
      <c r="L85" s="262"/>
      <c r="M85" s="262"/>
    </row>
    <row r="86" spans="1:13" ht="12.75">
      <c r="A86" s="13">
        <f t="shared" si="6"/>
        <v>72</v>
      </c>
      <c r="B86" s="16"/>
      <c r="C86" s="16"/>
      <c r="D86" s="18" t="s">
        <v>28</v>
      </c>
      <c r="E86" s="14" t="s">
        <v>102</v>
      </c>
      <c r="F86" s="135">
        <f t="shared" si="7"/>
        <v>0</v>
      </c>
      <c r="G86" s="135">
        <f t="shared" si="5"/>
        <v>0</v>
      </c>
      <c r="H86" s="135">
        <f t="shared" si="8"/>
        <v>0</v>
      </c>
      <c r="I86" s="135">
        <f t="shared" si="8"/>
        <v>0</v>
      </c>
      <c r="J86" s="135">
        <f t="shared" si="8"/>
        <v>0</v>
      </c>
      <c r="K86" s="140">
        <f t="shared" si="8"/>
        <v>0</v>
      </c>
      <c r="L86" s="262"/>
      <c r="M86" s="262"/>
    </row>
    <row r="87" spans="1:13" ht="12.75">
      <c r="A87" s="13">
        <f t="shared" si="6"/>
        <v>73</v>
      </c>
      <c r="B87" s="16"/>
      <c r="C87" s="16"/>
      <c r="D87" s="18" t="s">
        <v>20</v>
      </c>
      <c r="E87" s="14" t="s">
        <v>163</v>
      </c>
      <c r="F87" s="135">
        <f t="shared" si="7"/>
        <v>0</v>
      </c>
      <c r="G87" s="135">
        <f t="shared" si="5"/>
        <v>0</v>
      </c>
      <c r="H87" s="135">
        <f t="shared" si="8"/>
        <v>0</v>
      </c>
      <c r="I87" s="135">
        <f t="shared" si="8"/>
        <v>0</v>
      </c>
      <c r="J87" s="135">
        <f t="shared" si="8"/>
        <v>0</v>
      </c>
      <c r="K87" s="140">
        <f t="shared" si="8"/>
        <v>0</v>
      </c>
      <c r="L87" s="262"/>
      <c r="M87" s="262"/>
    </row>
    <row r="88" spans="1:13" ht="12.75">
      <c r="A88" s="13">
        <f t="shared" si="6"/>
        <v>74</v>
      </c>
      <c r="B88" s="16"/>
      <c r="C88" s="16"/>
      <c r="D88" s="18" t="s">
        <v>15</v>
      </c>
      <c r="E88" s="14" t="s">
        <v>162</v>
      </c>
      <c r="F88" s="135">
        <f t="shared" si="7"/>
        <v>0</v>
      </c>
      <c r="G88" s="135">
        <f t="shared" si="5"/>
        <v>0</v>
      </c>
      <c r="H88" s="135">
        <f t="shared" si="8"/>
        <v>0</v>
      </c>
      <c r="I88" s="135">
        <f t="shared" si="8"/>
        <v>0</v>
      </c>
      <c r="J88" s="135">
        <f t="shared" si="8"/>
        <v>0</v>
      </c>
      <c r="K88" s="140">
        <f t="shared" si="8"/>
        <v>0</v>
      </c>
      <c r="L88" s="262"/>
      <c r="M88" s="262"/>
    </row>
    <row r="89" spans="1:13" ht="12.75">
      <c r="A89" s="13">
        <f t="shared" si="6"/>
        <v>75</v>
      </c>
      <c r="B89" s="16"/>
      <c r="C89" s="16"/>
      <c r="D89" s="15">
        <v>30</v>
      </c>
      <c r="E89" s="14" t="s">
        <v>99</v>
      </c>
      <c r="F89" s="135">
        <f t="shared" si="7"/>
        <v>0</v>
      </c>
      <c r="G89" s="135">
        <f t="shared" si="5"/>
        <v>0</v>
      </c>
      <c r="H89" s="135">
        <f t="shared" si="8"/>
        <v>0</v>
      </c>
      <c r="I89" s="135">
        <f t="shared" si="8"/>
        <v>0</v>
      </c>
      <c r="J89" s="135">
        <f t="shared" si="8"/>
        <v>0</v>
      </c>
      <c r="K89" s="140">
        <f t="shared" si="8"/>
        <v>0</v>
      </c>
      <c r="L89" s="262"/>
      <c r="M89" s="262"/>
    </row>
    <row r="90" spans="1:13" ht="12.75">
      <c r="A90" s="13">
        <f t="shared" si="6"/>
        <v>76</v>
      </c>
      <c r="B90" s="16"/>
      <c r="C90" s="20" t="s">
        <v>28</v>
      </c>
      <c r="D90" s="15"/>
      <c r="E90" s="19" t="s">
        <v>98</v>
      </c>
      <c r="F90" s="134">
        <f>F91+F92+F93+F94+F95+F96+F97</f>
        <v>0</v>
      </c>
      <c r="G90" s="122">
        <f t="shared" si="5"/>
        <v>1027.8400000000001</v>
      </c>
      <c r="H90" s="134">
        <f>H91+H92+H93+H94+H95+H96+H97</f>
        <v>257.93</v>
      </c>
      <c r="I90" s="134">
        <f>I91+I92+I93+I94+I95+I96+I97</f>
        <v>256.01</v>
      </c>
      <c r="J90" s="134">
        <f>J91+J92+J93+J94+J95+J96+J97</f>
        <v>256.95</v>
      </c>
      <c r="K90" s="134">
        <f>K91+K92+K93+K94+K95+K96+K97</f>
        <v>256.95</v>
      </c>
      <c r="L90" s="255"/>
      <c r="M90" s="255"/>
    </row>
    <row r="91" spans="1:13" ht="12.75">
      <c r="A91" s="13">
        <f t="shared" si="6"/>
        <v>77</v>
      </c>
      <c r="B91" s="16"/>
      <c r="C91" s="16"/>
      <c r="D91" s="18" t="s">
        <v>12</v>
      </c>
      <c r="E91" s="14" t="s">
        <v>97</v>
      </c>
      <c r="F91" s="135">
        <f aca="true" t="shared" si="9" ref="F91:F97">+F207+F323+F555+F439</f>
        <v>0</v>
      </c>
      <c r="G91" s="135">
        <f t="shared" si="5"/>
        <v>783.8499999999999</v>
      </c>
      <c r="H91" s="135">
        <f aca="true" t="shared" si="10" ref="H91:K97">+H207+H323+H555+H439</f>
        <v>201.45</v>
      </c>
      <c r="I91" s="135">
        <f t="shared" si="10"/>
        <v>193.8</v>
      </c>
      <c r="J91" s="135">
        <f t="shared" si="10"/>
        <v>194.3</v>
      </c>
      <c r="K91" s="135">
        <f t="shared" si="10"/>
        <v>194.3</v>
      </c>
      <c r="L91" s="262"/>
      <c r="M91" s="262"/>
    </row>
    <row r="92" spans="1:13" ht="12.75">
      <c r="A92" s="13">
        <f t="shared" si="6"/>
        <v>78</v>
      </c>
      <c r="B92" s="16"/>
      <c r="C92" s="16"/>
      <c r="D92" s="18" t="s">
        <v>18</v>
      </c>
      <c r="E92" s="14" t="s">
        <v>96</v>
      </c>
      <c r="F92" s="135">
        <f t="shared" si="9"/>
        <v>0</v>
      </c>
      <c r="G92" s="135">
        <f t="shared" si="5"/>
        <v>19.79</v>
      </c>
      <c r="H92" s="135">
        <f t="shared" si="10"/>
        <v>5.28</v>
      </c>
      <c r="I92" s="135">
        <f t="shared" si="10"/>
        <v>4.81</v>
      </c>
      <c r="J92" s="135">
        <f t="shared" si="10"/>
        <v>4.85</v>
      </c>
      <c r="K92" s="135">
        <f t="shared" si="10"/>
        <v>4.85</v>
      </c>
      <c r="L92" s="262"/>
      <c r="M92" s="262"/>
    </row>
    <row r="93" spans="1:13" ht="12.75">
      <c r="A93" s="13">
        <f t="shared" si="6"/>
        <v>79</v>
      </c>
      <c r="B93" s="16"/>
      <c r="C93" s="16"/>
      <c r="D93" s="18" t="s">
        <v>28</v>
      </c>
      <c r="E93" s="14" t="s">
        <v>95</v>
      </c>
      <c r="F93" s="135">
        <f t="shared" si="9"/>
        <v>0</v>
      </c>
      <c r="G93" s="135">
        <f t="shared" si="5"/>
        <v>186.5</v>
      </c>
      <c r="H93" s="135">
        <f t="shared" si="10"/>
        <v>47.7</v>
      </c>
      <c r="I93" s="135">
        <f t="shared" si="10"/>
        <v>46</v>
      </c>
      <c r="J93" s="135">
        <f t="shared" si="10"/>
        <v>46.4</v>
      </c>
      <c r="K93" s="135">
        <f t="shared" si="10"/>
        <v>46.4</v>
      </c>
      <c r="L93" s="262"/>
      <c r="M93" s="262"/>
    </row>
    <row r="94" spans="1:13" ht="12.75">
      <c r="A94" s="13">
        <f t="shared" si="6"/>
        <v>80</v>
      </c>
      <c r="B94" s="16"/>
      <c r="C94" s="16"/>
      <c r="D94" s="18" t="s">
        <v>20</v>
      </c>
      <c r="E94" s="14" t="s">
        <v>161</v>
      </c>
      <c r="F94" s="135">
        <f t="shared" si="9"/>
        <v>0</v>
      </c>
      <c r="G94" s="135">
        <f aca="true" t="shared" si="11" ref="G94:G125">H94+I94+J94+K94</f>
        <v>11.3</v>
      </c>
      <c r="H94" s="135">
        <f t="shared" si="10"/>
        <v>3.2</v>
      </c>
      <c r="I94" s="135">
        <f t="shared" si="10"/>
        <v>2.7</v>
      </c>
      <c r="J94" s="135">
        <f t="shared" si="10"/>
        <v>2.7</v>
      </c>
      <c r="K94" s="135">
        <f t="shared" si="10"/>
        <v>2.7</v>
      </c>
      <c r="L94" s="262"/>
      <c r="M94" s="262"/>
    </row>
    <row r="95" spans="1:13" ht="12.75">
      <c r="A95" s="13">
        <f t="shared" si="6"/>
        <v>81</v>
      </c>
      <c r="B95" s="16"/>
      <c r="C95" s="16"/>
      <c r="D95" s="18" t="s">
        <v>15</v>
      </c>
      <c r="E95" s="14" t="s">
        <v>93</v>
      </c>
      <c r="F95" s="135">
        <f t="shared" si="9"/>
        <v>0</v>
      </c>
      <c r="G95" s="135">
        <f t="shared" si="11"/>
        <v>0</v>
      </c>
      <c r="H95" s="135">
        <f t="shared" si="10"/>
        <v>0</v>
      </c>
      <c r="I95" s="135">
        <f t="shared" si="10"/>
        <v>0</v>
      </c>
      <c r="J95" s="135">
        <f t="shared" si="10"/>
        <v>0</v>
      </c>
      <c r="K95" s="135">
        <f t="shared" si="10"/>
        <v>0</v>
      </c>
      <c r="L95" s="262"/>
      <c r="M95" s="262"/>
    </row>
    <row r="96" spans="1:13" ht="12.75">
      <c r="A96" s="13">
        <f t="shared" si="6"/>
        <v>82</v>
      </c>
      <c r="B96" s="16"/>
      <c r="C96" s="16"/>
      <c r="D96" s="18" t="s">
        <v>10</v>
      </c>
      <c r="E96" s="14" t="s">
        <v>92</v>
      </c>
      <c r="F96" s="135">
        <f t="shared" si="9"/>
        <v>0</v>
      </c>
      <c r="G96" s="135">
        <f t="shared" si="11"/>
        <v>26.4</v>
      </c>
      <c r="H96" s="135">
        <f t="shared" si="10"/>
        <v>0.3</v>
      </c>
      <c r="I96" s="135">
        <f t="shared" si="10"/>
        <v>8.7</v>
      </c>
      <c r="J96" s="135">
        <f t="shared" si="10"/>
        <v>8.7</v>
      </c>
      <c r="K96" s="135">
        <f t="shared" si="10"/>
        <v>8.7</v>
      </c>
      <c r="L96" s="262"/>
      <c r="M96" s="262"/>
    </row>
    <row r="97" spans="1:13" ht="12.75">
      <c r="A97" s="13">
        <f t="shared" si="6"/>
        <v>83</v>
      </c>
      <c r="B97" s="16"/>
      <c r="C97" s="16"/>
      <c r="D97" s="18" t="s">
        <v>82</v>
      </c>
      <c r="E97" s="14" t="s">
        <v>91</v>
      </c>
      <c r="F97" s="135">
        <f t="shared" si="9"/>
        <v>0</v>
      </c>
      <c r="G97" s="135">
        <f t="shared" si="11"/>
        <v>0</v>
      </c>
      <c r="H97" s="135">
        <f t="shared" si="10"/>
        <v>0</v>
      </c>
      <c r="I97" s="135">
        <f t="shared" si="10"/>
        <v>0</v>
      </c>
      <c r="J97" s="135">
        <f t="shared" si="10"/>
        <v>0</v>
      </c>
      <c r="K97" s="135">
        <f t="shared" si="10"/>
        <v>0</v>
      </c>
      <c r="L97" s="262"/>
      <c r="M97" s="262"/>
    </row>
    <row r="98" spans="1:13" ht="12.75">
      <c r="A98" s="13">
        <f t="shared" si="6"/>
        <v>84</v>
      </c>
      <c r="B98" s="16">
        <v>20</v>
      </c>
      <c r="C98" s="16"/>
      <c r="D98" s="15"/>
      <c r="E98" s="19" t="s">
        <v>160</v>
      </c>
      <c r="F98" s="134">
        <f>F99+F110+F111+F114+F119+F123+F126+F127+F128+F129+F130+F131+F132+F133+F134</f>
        <v>0</v>
      </c>
      <c r="G98" s="122">
        <f t="shared" si="11"/>
        <v>3204.1899999999996</v>
      </c>
      <c r="H98" s="134">
        <f>H99+H110+H111+H114+H119+H123+H126+H127+H128+H129+H130+H131+H132+H133+H134</f>
        <v>913.37</v>
      </c>
      <c r="I98" s="134">
        <f>I99+I110+I111+I114+I119+I123+I126+I127+I128+I129+I130+I131+I132+I133+I134</f>
        <v>748.4599999999999</v>
      </c>
      <c r="J98" s="134">
        <f>J99+J110+J111+J114+J119+J123+J126+J127+J128+J129+J130+J131+J132+J133+J134</f>
        <v>771.62</v>
      </c>
      <c r="K98" s="134">
        <f>K99+K110+K111+K114+K119+K123+K126+K127+K128+K129+K130+K131+K132+K133+K134</f>
        <v>770.74</v>
      </c>
      <c r="L98" s="255"/>
      <c r="M98" s="255"/>
    </row>
    <row r="99" spans="1:13" ht="12.75">
      <c r="A99" s="13">
        <f t="shared" si="6"/>
        <v>85</v>
      </c>
      <c r="B99" s="16"/>
      <c r="C99" s="20" t="s">
        <v>12</v>
      </c>
      <c r="D99" s="15"/>
      <c r="E99" s="19" t="s">
        <v>89</v>
      </c>
      <c r="F99" s="134">
        <f>SUM(F100:F109)</f>
        <v>0</v>
      </c>
      <c r="G99" s="122">
        <f t="shared" si="11"/>
        <v>1388.82</v>
      </c>
      <c r="H99" s="134">
        <f>SUM(H100:H109)</f>
        <v>390.37</v>
      </c>
      <c r="I99" s="134">
        <f>SUM(I100:I109)</f>
        <v>351.34999999999997</v>
      </c>
      <c r="J99" s="134">
        <f>SUM(J100:J109)</f>
        <v>295.34999999999997</v>
      </c>
      <c r="K99" s="134">
        <f>SUM(K100:K109)</f>
        <v>351.75</v>
      </c>
      <c r="L99" s="255"/>
      <c r="M99" s="255"/>
    </row>
    <row r="100" spans="1:13" ht="12.75">
      <c r="A100" s="13">
        <f t="shared" si="6"/>
        <v>86</v>
      </c>
      <c r="B100" s="16"/>
      <c r="C100" s="16"/>
      <c r="D100" s="18" t="s">
        <v>12</v>
      </c>
      <c r="E100" s="14" t="s">
        <v>88</v>
      </c>
      <c r="F100" s="135">
        <f aca="true" t="shared" si="12" ref="F100:F109">+F216+F332+F564+F448</f>
        <v>0</v>
      </c>
      <c r="G100" s="135">
        <f t="shared" si="11"/>
        <v>28</v>
      </c>
      <c r="H100" s="135">
        <f aca="true" t="shared" si="13" ref="H100:K109">+H216+H332+H564+H448</f>
        <v>7.2</v>
      </c>
      <c r="I100" s="135">
        <f t="shared" si="13"/>
        <v>5.6</v>
      </c>
      <c r="J100" s="135">
        <f t="shared" si="13"/>
        <v>7.6</v>
      </c>
      <c r="K100" s="135">
        <f t="shared" si="13"/>
        <v>7.6</v>
      </c>
      <c r="L100" s="262"/>
      <c r="M100" s="262"/>
    </row>
    <row r="101" spans="1:13" ht="12.75">
      <c r="A101" s="13">
        <f t="shared" si="6"/>
        <v>87</v>
      </c>
      <c r="B101" s="16"/>
      <c r="C101" s="16"/>
      <c r="D101" s="18" t="s">
        <v>18</v>
      </c>
      <c r="E101" s="14" t="s">
        <v>87</v>
      </c>
      <c r="F101" s="135">
        <f t="shared" si="12"/>
        <v>0</v>
      </c>
      <c r="G101" s="135">
        <f t="shared" si="11"/>
        <v>29</v>
      </c>
      <c r="H101" s="135">
        <f t="shared" si="13"/>
        <v>7</v>
      </c>
      <c r="I101" s="135">
        <f t="shared" si="13"/>
        <v>6</v>
      </c>
      <c r="J101" s="135">
        <f t="shared" si="13"/>
        <v>8</v>
      </c>
      <c r="K101" s="135">
        <f t="shared" si="13"/>
        <v>8</v>
      </c>
      <c r="L101" s="262"/>
      <c r="M101" s="262"/>
    </row>
    <row r="102" spans="1:13" ht="12.75">
      <c r="A102" s="13">
        <f t="shared" si="6"/>
        <v>88</v>
      </c>
      <c r="B102" s="16"/>
      <c r="C102" s="16"/>
      <c r="D102" s="18" t="s">
        <v>28</v>
      </c>
      <c r="E102" s="14" t="s">
        <v>86</v>
      </c>
      <c r="F102" s="135">
        <f t="shared" si="12"/>
        <v>0</v>
      </c>
      <c r="G102" s="135">
        <f t="shared" si="11"/>
        <v>558.38</v>
      </c>
      <c r="H102" s="135">
        <f t="shared" si="13"/>
        <v>158.38</v>
      </c>
      <c r="I102" s="135">
        <f t="shared" si="13"/>
        <v>150</v>
      </c>
      <c r="J102" s="135">
        <f t="shared" si="13"/>
        <v>100</v>
      </c>
      <c r="K102" s="135">
        <f t="shared" si="13"/>
        <v>150</v>
      </c>
      <c r="L102" s="262"/>
      <c r="M102" s="262"/>
    </row>
    <row r="103" spans="1:13" ht="12.75">
      <c r="A103" s="13">
        <f t="shared" si="6"/>
        <v>89</v>
      </c>
      <c r="B103" s="16"/>
      <c r="C103" s="16"/>
      <c r="D103" s="18" t="s">
        <v>20</v>
      </c>
      <c r="E103" s="14" t="s">
        <v>85</v>
      </c>
      <c r="F103" s="135">
        <f t="shared" si="12"/>
        <v>0</v>
      </c>
      <c r="G103" s="135">
        <f t="shared" si="11"/>
        <v>190.09</v>
      </c>
      <c r="H103" s="135">
        <f t="shared" si="13"/>
        <v>40.09</v>
      </c>
      <c r="I103" s="135">
        <f t="shared" si="13"/>
        <v>50</v>
      </c>
      <c r="J103" s="135">
        <f t="shared" si="13"/>
        <v>50</v>
      </c>
      <c r="K103" s="135">
        <f t="shared" si="13"/>
        <v>50</v>
      </c>
      <c r="L103" s="262"/>
      <c r="M103" s="262"/>
    </row>
    <row r="104" spans="1:13" ht="12.75">
      <c r="A104" s="13">
        <f t="shared" si="6"/>
        <v>90</v>
      </c>
      <c r="B104" s="16"/>
      <c r="C104" s="16"/>
      <c r="D104" s="18" t="s">
        <v>15</v>
      </c>
      <c r="E104" s="14" t="s">
        <v>84</v>
      </c>
      <c r="F104" s="135">
        <f t="shared" si="12"/>
        <v>0</v>
      </c>
      <c r="G104" s="135">
        <f t="shared" si="11"/>
        <v>35</v>
      </c>
      <c r="H104" s="135">
        <f t="shared" si="13"/>
        <v>10</v>
      </c>
      <c r="I104" s="135">
        <f t="shared" si="13"/>
        <v>10</v>
      </c>
      <c r="J104" s="135">
        <f t="shared" si="13"/>
        <v>10</v>
      </c>
      <c r="K104" s="135">
        <f t="shared" si="13"/>
        <v>5</v>
      </c>
      <c r="L104" s="262"/>
      <c r="M104" s="262"/>
    </row>
    <row r="105" spans="1:13" ht="12.75">
      <c r="A105" s="13">
        <f t="shared" si="6"/>
        <v>91</v>
      </c>
      <c r="B105" s="16"/>
      <c r="C105" s="16"/>
      <c r="D105" s="18" t="s">
        <v>10</v>
      </c>
      <c r="E105" s="14" t="s">
        <v>83</v>
      </c>
      <c r="F105" s="135">
        <f t="shared" si="12"/>
        <v>0</v>
      </c>
      <c r="G105" s="135">
        <f t="shared" si="11"/>
        <v>12</v>
      </c>
      <c r="H105" s="135">
        <f t="shared" si="13"/>
        <v>3</v>
      </c>
      <c r="I105" s="135">
        <f t="shared" si="13"/>
        <v>3</v>
      </c>
      <c r="J105" s="135">
        <f t="shared" si="13"/>
        <v>3</v>
      </c>
      <c r="K105" s="135">
        <f t="shared" si="13"/>
        <v>3</v>
      </c>
      <c r="L105" s="262"/>
      <c r="M105" s="262"/>
    </row>
    <row r="106" spans="1:13" ht="12.75">
      <c r="A106" s="13">
        <f t="shared" si="6"/>
        <v>92</v>
      </c>
      <c r="B106" s="16"/>
      <c r="C106" s="16"/>
      <c r="D106" s="18" t="s">
        <v>82</v>
      </c>
      <c r="E106" s="14" t="s">
        <v>81</v>
      </c>
      <c r="F106" s="135">
        <f t="shared" si="12"/>
        <v>0</v>
      </c>
      <c r="G106" s="135">
        <f t="shared" si="11"/>
        <v>0</v>
      </c>
      <c r="H106" s="135">
        <f t="shared" si="13"/>
        <v>0</v>
      </c>
      <c r="I106" s="135">
        <f t="shared" si="13"/>
        <v>0</v>
      </c>
      <c r="J106" s="135">
        <f t="shared" si="13"/>
        <v>0</v>
      </c>
      <c r="K106" s="135">
        <f t="shared" si="13"/>
        <v>0</v>
      </c>
      <c r="L106" s="262"/>
      <c r="M106" s="262"/>
    </row>
    <row r="107" spans="1:13" ht="12.75">
      <c r="A107" s="13">
        <f t="shared" si="6"/>
        <v>93</v>
      </c>
      <c r="B107" s="16"/>
      <c r="C107" s="16"/>
      <c r="D107" s="18" t="s">
        <v>80</v>
      </c>
      <c r="E107" s="14" t="s">
        <v>79</v>
      </c>
      <c r="F107" s="135">
        <f t="shared" si="12"/>
        <v>0</v>
      </c>
      <c r="G107" s="135">
        <f t="shared" si="11"/>
        <v>19.3</v>
      </c>
      <c r="H107" s="135">
        <f t="shared" si="13"/>
        <v>3.9</v>
      </c>
      <c r="I107" s="135">
        <f t="shared" si="13"/>
        <v>4.8</v>
      </c>
      <c r="J107" s="135">
        <f t="shared" si="13"/>
        <v>4.8</v>
      </c>
      <c r="K107" s="135">
        <f t="shared" si="13"/>
        <v>5.8</v>
      </c>
      <c r="L107" s="262"/>
      <c r="M107" s="262"/>
    </row>
    <row r="108" spans="1:13" ht="12.75">
      <c r="A108" s="13">
        <f t="shared" si="6"/>
        <v>94</v>
      </c>
      <c r="B108" s="16"/>
      <c r="C108" s="16"/>
      <c r="D108" s="18" t="s">
        <v>48</v>
      </c>
      <c r="E108" s="14" t="s">
        <v>78</v>
      </c>
      <c r="F108" s="135">
        <f t="shared" si="12"/>
        <v>0</v>
      </c>
      <c r="G108" s="135">
        <f t="shared" si="11"/>
        <v>249.40000000000003</v>
      </c>
      <c r="H108" s="135">
        <f t="shared" si="13"/>
        <v>80.5</v>
      </c>
      <c r="I108" s="135">
        <f t="shared" si="13"/>
        <v>61.3</v>
      </c>
      <c r="J108" s="135">
        <f t="shared" si="13"/>
        <v>51.3</v>
      </c>
      <c r="K108" s="135">
        <f t="shared" si="13"/>
        <v>56.3</v>
      </c>
      <c r="L108" s="262"/>
      <c r="M108" s="262"/>
    </row>
    <row r="109" spans="1:13" ht="12.75">
      <c r="A109" s="13">
        <f t="shared" si="6"/>
        <v>95</v>
      </c>
      <c r="B109" s="16"/>
      <c r="C109" s="16"/>
      <c r="D109" s="15">
        <v>30</v>
      </c>
      <c r="E109" s="14" t="s">
        <v>159</v>
      </c>
      <c r="F109" s="135">
        <f t="shared" si="12"/>
        <v>0</v>
      </c>
      <c r="G109" s="135">
        <f t="shared" si="11"/>
        <v>267.65</v>
      </c>
      <c r="H109" s="135">
        <f t="shared" si="13"/>
        <v>80.3</v>
      </c>
      <c r="I109" s="135">
        <f t="shared" si="13"/>
        <v>60.65</v>
      </c>
      <c r="J109" s="135">
        <f t="shared" si="13"/>
        <v>60.65</v>
      </c>
      <c r="K109" s="135">
        <f t="shared" si="13"/>
        <v>66.05</v>
      </c>
      <c r="L109" s="262"/>
      <c r="M109" s="262"/>
    </row>
    <row r="110" spans="1:13" ht="12.75">
      <c r="A110" s="13">
        <f t="shared" si="6"/>
        <v>96</v>
      </c>
      <c r="B110" s="16"/>
      <c r="C110" s="20" t="s">
        <v>18</v>
      </c>
      <c r="D110" s="15"/>
      <c r="E110" s="19" t="s">
        <v>76</v>
      </c>
      <c r="F110" s="134">
        <f>+F226+F342+F458+F574</f>
        <v>0</v>
      </c>
      <c r="G110" s="122">
        <f t="shared" si="11"/>
        <v>170</v>
      </c>
      <c r="H110" s="134">
        <f>+H226+H342+H458+H574</f>
        <v>20</v>
      </c>
      <c r="I110" s="134">
        <f>+I226+I342+I458+I574</f>
        <v>50</v>
      </c>
      <c r="J110" s="134">
        <f>+J226+J342+J458+J574</f>
        <v>50</v>
      </c>
      <c r="K110" s="136">
        <f>+K226+K342+K458+K574</f>
        <v>50</v>
      </c>
      <c r="L110" s="255"/>
      <c r="M110" s="255"/>
    </row>
    <row r="111" spans="1:13" ht="12.75">
      <c r="A111" s="13">
        <f t="shared" si="6"/>
        <v>97</v>
      </c>
      <c r="B111" s="16"/>
      <c r="C111" s="20" t="s">
        <v>28</v>
      </c>
      <c r="D111" s="15"/>
      <c r="E111" s="19" t="s">
        <v>75</v>
      </c>
      <c r="F111" s="134">
        <f>F112+F113</f>
        <v>0</v>
      </c>
      <c r="G111" s="122">
        <f t="shared" si="11"/>
        <v>295</v>
      </c>
      <c r="H111" s="134">
        <f>H112+H113</f>
        <v>61</v>
      </c>
      <c r="I111" s="134">
        <f>I112+I113</f>
        <v>60</v>
      </c>
      <c r="J111" s="134">
        <f>J112+J113</f>
        <v>86</v>
      </c>
      <c r="K111" s="134">
        <f>K112+K113</f>
        <v>88</v>
      </c>
      <c r="L111" s="255"/>
      <c r="M111" s="255"/>
    </row>
    <row r="112" spans="1:13" ht="12.75">
      <c r="A112" s="13">
        <f t="shared" si="6"/>
        <v>98</v>
      </c>
      <c r="B112" s="16"/>
      <c r="C112" s="16"/>
      <c r="D112" s="18" t="s">
        <v>12</v>
      </c>
      <c r="E112" s="14" t="s">
        <v>74</v>
      </c>
      <c r="F112" s="135">
        <f>+F228+F344+F576+F460</f>
        <v>0</v>
      </c>
      <c r="G112" s="135">
        <f t="shared" si="11"/>
        <v>275</v>
      </c>
      <c r="H112" s="135">
        <f aca="true" t="shared" si="14" ref="H112:K113">+H228+H344+H576+H460</f>
        <v>60</v>
      </c>
      <c r="I112" s="135">
        <f t="shared" si="14"/>
        <v>60</v>
      </c>
      <c r="J112" s="135">
        <f t="shared" si="14"/>
        <v>85</v>
      </c>
      <c r="K112" s="135">
        <f t="shared" si="14"/>
        <v>70</v>
      </c>
      <c r="L112" s="262"/>
      <c r="M112" s="262"/>
    </row>
    <row r="113" spans="1:13" ht="12.75">
      <c r="A113" s="13">
        <f t="shared" si="6"/>
        <v>99</v>
      </c>
      <c r="B113" s="16"/>
      <c r="C113" s="16"/>
      <c r="D113" s="18" t="s">
        <v>18</v>
      </c>
      <c r="E113" s="14" t="s">
        <v>73</v>
      </c>
      <c r="F113" s="135">
        <f>+F229+F345+F577+F461</f>
        <v>0</v>
      </c>
      <c r="G113" s="135">
        <f t="shared" si="11"/>
        <v>20</v>
      </c>
      <c r="H113" s="135">
        <f t="shared" si="14"/>
        <v>1</v>
      </c>
      <c r="I113" s="135">
        <f t="shared" si="14"/>
        <v>0</v>
      </c>
      <c r="J113" s="135">
        <f t="shared" si="14"/>
        <v>1</v>
      </c>
      <c r="K113" s="135">
        <f t="shared" si="14"/>
        <v>18</v>
      </c>
      <c r="L113" s="262"/>
      <c r="M113" s="262"/>
    </row>
    <row r="114" spans="1:13" ht="12.75">
      <c r="A114" s="13">
        <f t="shared" si="6"/>
        <v>100</v>
      </c>
      <c r="B114" s="16"/>
      <c r="C114" s="20" t="s">
        <v>20</v>
      </c>
      <c r="D114" s="15"/>
      <c r="E114" s="19" t="s">
        <v>72</v>
      </c>
      <c r="F114" s="134">
        <f>+F230+F346+F462+F578</f>
        <v>0</v>
      </c>
      <c r="G114" s="122">
        <f t="shared" si="11"/>
        <v>1140.5700000000002</v>
      </c>
      <c r="H114" s="134">
        <f>+H230+H346+H462+H578</f>
        <v>390</v>
      </c>
      <c r="I114" s="134">
        <f>+I230+I346+I462+I578</f>
        <v>230.51</v>
      </c>
      <c r="J114" s="134">
        <f>+J230+J346+J462+J578</f>
        <v>294.17</v>
      </c>
      <c r="K114" s="136">
        <f>+K230+K346+K462+K578</f>
        <v>225.89000000000001</v>
      </c>
      <c r="L114" s="255"/>
      <c r="M114" s="255"/>
    </row>
    <row r="115" spans="1:13" ht="12.75">
      <c r="A115" s="13">
        <f t="shared" si="6"/>
        <v>101</v>
      </c>
      <c r="B115" s="16"/>
      <c r="C115" s="16"/>
      <c r="D115" s="18" t="s">
        <v>12</v>
      </c>
      <c r="E115" s="14" t="s">
        <v>71</v>
      </c>
      <c r="F115" s="135">
        <f>+F231+F347+F579+F463</f>
        <v>0</v>
      </c>
      <c r="G115" s="135">
        <f t="shared" si="11"/>
        <v>724.1999999999999</v>
      </c>
      <c r="H115" s="135">
        <f aca="true" t="shared" si="15" ref="H115:K118">+H231+H347+H579+H463</f>
        <v>290</v>
      </c>
      <c r="I115" s="135">
        <f t="shared" si="15"/>
        <v>120.4</v>
      </c>
      <c r="J115" s="135">
        <f t="shared" si="15"/>
        <v>193.4</v>
      </c>
      <c r="K115" s="135">
        <f t="shared" si="15"/>
        <v>120.4</v>
      </c>
      <c r="L115" s="262"/>
      <c r="M115" s="262"/>
    </row>
    <row r="116" spans="1:13" ht="12.75">
      <c r="A116" s="13">
        <f t="shared" si="6"/>
        <v>102</v>
      </c>
      <c r="B116" s="16"/>
      <c r="C116" s="16"/>
      <c r="D116" s="18" t="s">
        <v>18</v>
      </c>
      <c r="E116" s="14" t="s">
        <v>70</v>
      </c>
      <c r="F116" s="135">
        <f>+F232+F348+F580+F464</f>
        <v>0</v>
      </c>
      <c r="G116" s="135">
        <f t="shared" si="11"/>
        <v>199.87</v>
      </c>
      <c r="H116" s="135">
        <f t="shared" si="15"/>
        <v>50</v>
      </c>
      <c r="I116" s="135">
        <f t="shared" si="15"/>
        <v>49.61</v>
      </c>
      <c r="J116" s="135">
        <f t="shared" si="15"/>
        <v>50.27</v>
      </c>
      <c r="K116" s="135">
        <f t="shared" si="15"/>
        <v>49.99</v>
      </c>
      <c r="L116" s="262"/>
      <c r="M116" s="262"/>
    </row>
    <row r="117" spans="1:13" ht="12.75">
      <c r="A117" s="13">
        <f t="shared" si="6"/>
        <v>103</v>
      </c>
      <c r="B117" s="16"/>
      <c r="C117" s="16"/>
      <c r="D117" s="18" t="s">
        <v>28</v>
      </c>
      <c r="E117" s="14" t="s">
        <v>69</v>
      </c>
      <c r="F117" s="135">
        <f>+F233+F349+F581+F465</f>
        <v>0</v>
      </c>
      <c r="G117" s="135">
        <f t="shared" si="11"/>
        <v>181.5</v>
      </c>
      <c r="H117" s="135">
        <f t="shared" si="15"/>
        <v>40</v>
      </c>
      <c r="I117" s="135">
        <f t="shared" si="15"/>
        <v>50.5</v>
      </c>
      <c r="J117" s="135">
        <f t="shared" si="15"/>
        <v>40.5</v>
      </c>
      <c r="K117" s="135">
        <f t="shared" si="15"/>
        <v>50.5</v>
      </c>
      <c r="L117" s="262"/>
      <c r="M117" s="262"/>
    </row>
    <row r="118" spans="1:13" ht="12.75">
      <c r="A118" s="13">
        <f t="shared" si="6"/>
        <v>104</v>
      </c>
      <c r="B118" s="16"/>
      <c r="C118" s="16"/>
      <c r="D118" s="18" t="s">
        <v>20</v>
      </c>
      <c r="E118" s="14" t="s">
        <v>68</v>
      </c>
      <c r="F118" s="135">
        <f>+F234+F350+F582+F466</f>
        <v>0</v>
      </c>
      <c r="G118" s="135">
        <f t="shared" si="11"/>
        <v>35</v>
      </c>
      <c r="H118" s="135">
        <f t="shared" si="15"/>
        <v>10</v>
      </c>
      <c r="I118" s="135">
        <f t="shared" si="15"/>
        <v>10</v>
      </c>
      <c r="J118" s="135">
        <f t="shared" si="15"/>
        <v>10</v>
      </c>
      <c r="K118" s="135">
        <f t="shared" si="15"/>
        <v>5</v>
      </c>
      <c r="L118" s="262"/>
      <c r="M118" s="262"/>
    </row>
    <row r="119" spans="1:13" ht="12.75">
      <c r="A119" s="13">
        <f t="shared" si="6"/>
        <v>105</v>
      </c>
      <c r="B119" s="16"/>
      <c r="C119" s="20" t="s">
        <v>15</v>
      </c>
      <c r="D119" s="15"/>
      <c r="E119" s="19" t="s">
        <v>67</v>
      </c>
      <c r="F119" s="134">
        <f>F120+F121+F122</f>
        <v>0</v>
      </c>
      <c r="G119" s="122">
        <f t="shared" si="11"/>
        <v>25</v>
      </c>
      <c r="H119" s="134">
        <f>H120+H121+H122</f>
        <v>5</v>
      </c>
      <c r="I119" s="134">
        <f>I120+I121+I122</f>
        <v>5</v>
      </c>
      <c r="J119" s="134">
        <f>J120+J121+J122</f>
        <v>10</v>
      </c>
      <c r="K119" s="134">
        <f>K120+K121+K122</f>
        <v>5</v>
      </c>
      <c r="L119" s="255"/>
      <c r="M119" s="255"/>
    </row>
    <row r="120" spans="1:13" ht="12.75">
      <c r="A120" s="13">
        <f t="shared" si="6"/>
        <v>106</v>
      </c>
      <c r="B120" s="16"/>
      <c r="C120" s="16"/>
      <c r="D120" s="18" t="s">
        <v>12</v>
      </c>
      <c r="E120" s="14" t="s">
        <v>66</v>
      </c>
      <c r="F120" s="135">
        <f>+F236+F352+F584+F468</f>
        <v>0</v>
      </c>
      <c r="G120" s="135">
        <f t="shared" si="11"/>
        <v>0</v>
      </c>
      <c r="H120" s="135">
        <f aca="true" t="shared" si="16" ref="H120:K122">+H236+H352+H584+H468</f>
        <v>0</v>
      </c>
      <c r="I120" s="135">
        <f t="shared" si="16"/>
        <v>0</v>
      </c>
      <c r="J120" s="135">
        <f t="shared" si="16"/>
        <v>0</v>
      </c>
      <c r="K120" s="135">
        <f t="shared" si="16"/>
        <v>0</v>
      </c>
      <c r="L120" s="262"/>
      <c r="M120" s="262"/>
    </row>
    <row r="121" spans="1:13" ht="12.75">
      <c r="A121" s="13">
        <f t="shared" si="6"/>
        <v>107</v>
      </c>
      <c r="B121" s="16"/>
      <c r="C121" s="16"/>
      <c r="D121" s="18" t="s">
        <v>28</v>
      </c>
      <c r="E121" s="14" t="s">
        <v>65</v>
      </c>
      <c r="F121" s="135">
        <f>+F237+F353+F585+F469</f>
        <v>0</v>
      </c>
      <c r="G121" s="135">
        <f t="shared" si="11"/>
        <v>0</v>
      </c>
      <c r="H121" s="135">
        <f t="shared" si="16"/>
        <v>0</v>
      </c>
      <c r="I121" s="135">
        <f t="shared" si="16"/>
        <v>0</v>
      </c>
      <c r="J121" s="135">
        <f t="shared" si="16"/>
        <v>0</v>
      </c>
      <c r="K121" s="135">
        <f t="shared" si="16"/>
        <v>0</v>
      </c>
      <c r="L121" s="262"/>
      <c r="M121" s="262"/>
    </row>
    <row r="122" spans="1:13" ht="12.75">
      <c r="A122" s="13">
        <f t="shared" si="6"/>
        <v>108</v>
      </c>
      <c r="B122" s="16"/>
      <c r="C122" s="16"/>
      <c r="D122" s="15">
        <v>30</v>
      </c>
      <c r="E122" s="14" t="s">
        <v>64</v>
      </c>
      <c r="F122" s="135">
        <f>+F238+F354+F586+F470</f>
        <v>0</v>
      </c>
      <c r="G122" s="135">
        <f t="shared" si="11"/>
        <v>25</v>
      </c>
      <c r="H122" s="135">
        <f t="shared" si="16"/>
        <v>5</v>
      </c>
      <c r="I122" s="135">
        <f t="shared" si="16"/>
        <v>5</v>
      </c>
      <c r="J122" s="135">
        <f t="shared" si="16"/>
        <v>10</v>
      </c>
      <c r="K122" s="135">
        <f t="shared" si="16"/>
        <v>5</v>
      </c>
      <c r="L122" s="262"/>
      <c r="M122" s="262"/>
    </row>
    <row r="123" spans="1:13" ht="12.75">
      <c r="A123" s="13">
        <f t="shared" si="6"/>
        <v>109</v>
      </c>
      <c r="B123" s="16"/>
      <c r="C123" s="20" t="s">
        <v>10</v>
      </c>
      <c r="D123" s="15"/>
      <c r="E123" s="19" t="s">
        <v>63</v>
      </c>
      <c r="F123" s="134">
        <f>F124+F125</f>
        <v>0</v>
      </c>
      <c r="G123" s="122">
        <f t="shared" si="11"/>
        <v>3</v>
      </c>
      <c r="H123" s="134">
        <f>H124+H125</f>
        <v>0.5</v>
      </c>
      <c r="I123" s="134">
        <f>I124+I125</f>
        <v>0.5</v>
      </c>
      <c r="J123" s="134">
        <f>J124+J125</f>
        <v>1</v>
      </c>
      <c r="K123" s="134">
        <f>K124+K125</f>
        <v>1</v>
      </c>
      <c r="L123" s="255"/>
      <c r="M123" s="255"/>
    </row>
    <row r="124" spans="1:13" ht="12.75">
      <c r="A124" s="13">
        <f t="shared" si="6"/>
        <v>110</v>
      </c>
      <c r="B124" s="16"/>
      <c r="C124" s="16"/>
      <c r="D124" s="18" t="s">
        <v>12</v>
      </c>
      <c r="E124" s="14" t="s">
        <v>158</v>
      </c>
      <c r="F124" s="135">
        <f>+F240+F356+F588+F472</f>
        <v>0</v>
      </c>
      <c r="G124" s="135">
        <f t="shared" si="11"/>
        <v>3</v>
      </c>
      <c r="H124" s="135">
        <f aca="true" t="shared" si="17" ref="H124:K125">+H240+H356+H588+H472</f>
        <v>0.5</v>
      </c>
      <c r="I124" s="135">
        <f t="shared" si="17"/>
        <v>0.5</v>
      </c>
      <c r="J124" s="135">
        <f t="shared" si="17"/>
        <v>1</v>
      </c>
      <c r="K124" s="135">
        <f t="shared" si="17"/>
        <v>1</v>
      </c>
      <c r="L124" s="262"/>
      <c r="M124" s="262"/>
    </row>
    <row r="125" spans="1:13" ht="12.75">
      <c r="A125" s="13">
        <f t="shared" si="6"/>
        <v>111</v>
      </c>
      <c r="B125" s="16"/>
      <c r="C125" s="16"/>
      <c r="D125" s="18" t="s">
        <v>18</v>
      </c>
      <c r="E125" s="14" t="s">
        <v>61</v>
      </c>
      <c r="F125" s="135">
        <f>+F241+F357+F589+F473</f>
        <v>0</v>
      </c>
      <c r="G125" s="135">
        <f t="shared" si="11"/>
        <v>0</v>
      </c>
      <c r="H125" s="135">
        <f t="shared" si="17"/>
        <v>0</v>
      </c>
      <c r="I125" s="135">
        <f t="shared" si="17"/>
        <v>0</v>
      </c>
      <c r="J125" s="135">
        <f t="shared" si="17"/>
        <v>0</v>
      </c>
      <c r="K125" s="135">
        <f t="shared" si="17"/>
        <v>0</v>
      </c>
      <c r="L125" s="262"/>
      <c r="M125" s="262"/>
    </row>
    <row r="126" spans="1:13" ht="12.75">
      <c r="A126" s="13">
        <f t="shared" si="6"/>
        <v>112</v>
      </c>
      <c r="B126" s="16"/>
      <c r="C126" s="20" t="s">
        <v>48</v>
      </c>
      <c r="D126" s="15"/>
      <c r="E126" s="9" t="s">
        <v>60</v>
      </c>
      <c r="F126" s="134">
        <f aca="true" t="shared" si="18" ref="F126:F133">+F242+F358+F474+F590</f>
        <v>0</v>
      </c>
      <c r="G126" s="122">
        <f aca="true" t="shared" si="19" ref="G126:G158">H126+I126+J126+K126</f>
        <v>94.30000000000001</v>
      </c>
      <c r="H126" s="134">
        <f aca="true" t="shared" si="20" ref="H126:K133">+H242+H358+H474+H590</f>
        <v>20</v>
      </c>
      <c r="I126" s="134">
        <f t="shared" si="20"/>
        <v>25.1</v>
      </c>
      <c r="J126" s="134">
        <f t="shared" si="20"/>
        <v>20.1</v>
      </c>
      <c r="K126" s="136">
        <f t="shared" si="20"/>
        <v>29.1</v>
      </c>
      <c r="L126" s="255"/>
      <c r="M126" s="255"/>
    </row>
    <row r="127" spans="1:13" ht="12.75">
      <c r="A127" s="13">
        <f t="shared" si="6"/>
        <v>113</v>
      </c>
      <c r="B127" s="16"/>
      <c r="C127" s="16">
        <v>10</v>
      </c>
      <c r="D127" s="15"/>
      <c r="E127" s="9" t="s">
        <v>59</v>
      </c>
      <c r="F127" s="134">
        <f t="shared" si="18"/>
        <v>0</v>
      </c>
      <c r="G127" s="122">
        <f t="shared" si="19"/>
        <v>0</v>
      </c>
      <c r="H127" s="134">
        <f t="shared" si="20"/>
        <v>0</v>
      </c>
      <c r="I127" s="134">
        <f t="shared" si="20"/>
        <v>0</v>
      </c>
      <c r="J127" s="134">
        <f t="shared" si="20"/>
        <v>0</v>
      </c>
      <c r="K127" s="136">
        <f t="shared" si="20"/>
        <v>0</v>
      </c>
      <c r="L127" s="255"/>
      <c r="M127" s="255"/>
    </row>
    <row r="128" spans="1:13" ht="12.75">
      <c r="A128" s="13">
        <f aca="true" t="shared" si="21" ref="A128:A163">A127+1</f>
        <v>114</v>
      </c>
      <c r="B128" s="16"/>
      <c r="C128" s="16">
        <v>11</v>
      </c>
      <c r="D128" s="15"/>
      <c r="E128" s="9" t="s">
        <v>157</v>
      </c>
      <c r="F128" s="134">
        <f t="shared" si="18"/>
        <v>0</v>
      </c>
      <c r="G128" s="122">
        <f t="shared" si="19"/>
        <v>0.5</v>
      </c>
      <c r="H128" s="134">
        <f t="shared" si="20"/>
        <v>0.5</v>
      </c>
      <c r="I128" s="134">
        <f t="shared" si="20"/>
        <v>0</v>
      </c>
      <c r="J128" s="134">
        <f t="shared" si="20"/>
        <v>0</v>
      </c>
      <c r="K128" s="136">
        <f t="shared" si="20"/>
        <v>0</v>
      </c>
      <c r="L128" s="255"/>
      <c r="M128" s="255"/>
    </row>
    <row r="129" spans="1:13" ht="12.75">
      <c r="A129" s="13">
        <f t="shared" si="21"/>
        <v>115</v>
      </c>
      <c r="B129" s="16"/>
      <c r="C129" s="16">
        <v>12</v>
      </c>
      <c r="D129" s="15"/>
      <c r="E129" s="9" t="s">
        <v>156</v>
      </c>
      <c r="F129" s="134">
        <f t="shared" si="18"/>
        <v>0</v>
      </c>
      <c r="G129" s="122">
        <f t="shared" si="19"/>
        <v>30</v>
      </c>
      <c r="H129" s="134">
        <f t="shared" si="20"/>
        <v>12</v>
      </c>
      <c r="I129" s="134">
        <f t="shared" si="20"/>
        <v>6</v>
      </c>
      <c r="J129" s="134">
        <f t="shared" si="20"/>
        <v>6</v>
      </c>
      <c r="K129" s="136">
        <f t="shared" si="20"/>
        <v>6</v>
      </c>
      <c r="L129" s="255"/>
      <c r="M129" s="255"/>
    </row>
    <row r="130" spans="1:13" ht="12.75">
      <c r="A130" s="13">
        <f t="shared" si="21"/>
        <v>116</v>
      </c>
      <c r="B130" s="16"/>
      <c r="C130" s="16">
        <v>13</v>
      </c>
      <c r="D130" s="15"/>
      <c r="E130" s="9" t="s">
        <v>56</v>
      </c>
      <c r="F130" s="134">
        <f t="shared" si="18"/>
        <v>0</v>
      </c>
      <c r="G130" s="122">
        <f t="shared" si="19"/>
        <v>12</v>
      </c>
      <c r="H130" s="134">
        <f t="shared" si="20"/>
        <v>6</v>
      </c>
      <c r="I130" s="134">
        <f t="shared" si="20"/>
        <v>6</v>
      </c>
      <c r="J130" s="134">
        <f t="shared" si="20"/>
        <v>0</v>
      </c>
      <c r="K130" s="136">
        <f t="shared" si="20"/>
        <v>0</v>
      </c>
      <c r="L130" s="255"/>
      <c r="M130" s="255"/>
    </row>
    <row r="131" spans="1:13" ht="12.75">
      <c r="A131" s="13">
        <f t="shared" si="21"/>
        <v>117</v>
      </c>
      <c r="B131" s="16"/>
      <c r="C131" s="16">
        <v>14</v>
      </c>
      <c r="D131" s="15"/>
      <c r="E131" s="9" t="s">
        <v>55</v>
      </c>
      <c r="F131" s="134">
        <f t="shared" si="18"/>
        <v>0</v>
      </c>
      <c r="G131" s="122">
        <f t="shared" si="19"/>
        <v>35</v>
      </c>
      <c r="H131" s="134">
        <f t="shared" si="20"/>
        <v>8</v>
      </c>
      <c r="I131" s="134">
        <f t="shared" si="20"/>
        <v>9</v>
      </c>
      <c r="J131" s="134">
        <f t="shared" si="20"/>
        <v>9</v>
      </c>
      <c r="K131" s="136">
        <f t="shared" si="20"/>
        <v>9</v>
      </c>
      <c r="L131" s="255"/>
      <c r="M131" s="255"/>
    </row>
    <row r="132" spans="1:13" ht="12.75">
      <c r="A132" s="13">
        <f t="shared" si="21"/>
        <v>118</v>
      </c>
      <c r="B132" s="16"/>
      <c r="C132" s="16">
        <v>25</v>
      </c>
      <c r="D132" s="15"/>
      <c r="E132" s="9" t="s">
        <v>54</v>
      </c>
      <c r="F132" s="134">
        <f t="shared" si="18"/>
        <v>0</v>
      </c>
      <c r="G132" s="122">
        <f t="shared" si="19"/>
        <v>0</v>
      </c>
      <c r="H132" s="134">
        <f t="shared" si="20"/>
        <v>0</v>
      </c>
      <c r="I132" s="134">
        <f t="shared" si="20"/>
        <v>0</v>
      </c>
      <c r="J132" s="134">
        <f t="shared" si="20"/>
        <v>0</v>
      </c>
      <c r="K132" s="136">
        <f t="shared" si="20"/>
        <v>0</v>
      </c>
      <c r="L132" s="255"/>
      <c r="M132" s="255"/>
    </row>
    <row r="133" spans="1:13" ht="12.75">
      <c r="A133" s="13">
        <f t="shared" si="21"/>
        <v>119</v>
      </c>
      <c r="B133" s="16"/>
      <c r="C133" s="16">
        <v>27</v>
      </c>
      <c r="D133" s="15"/>
      <c r="E133" s="9" t="s">
        <v>53</v>
      </c>
      <c r="F133" s="134">
        <f t="shared" si="18"/>
        <v>0</v>
      </c>
      <c r="G133" s="122">
        <f t="shared" si="19"/>
        <v>0</v>
      </c>
      <c r="H133" s="134">
        <f t="shared" si="20"/>
        <v>0</v>
      </c>
      <c r="I133" s="134">
        <f t="shared" si="20"/>
        <v>0</v>
      </c>
      <c r="J133" s="134">
        <f t="shared" si="20"/>
        <v>0</v>
      </c>
      <c r="K133" s="134">
        <f t="shared" si="20"/>
        <v>0</v>
      </c>
      <c r="L133" s="255"/>
      <c r="M133" s="255"/>
    </row>
    <row r="134" spans="1:13" ht="12.75">
      <c r="A134" s="13">
        <f t="shared" si="21"/>
        <v>120</v>
      </c>
      <c r="B134" s="16"/>
      <c r="C134" s="16">
        <v>30</v>
      </c>
      <c r="D134" s="15"/>
      <c r="E134" s="9" t="s">
        <v>52</v>
      </c>
      <c r="F134" s="134">
        <f>F135+F136+F137+F138+F139</f>
        <v>0</v>
      </c>
      <c r="G134" s="122">
        <f t="shared" si="19"/>
        <v>10</v>
      </c>
      <c r="H134" s="134">
        <f>H135+H136+H137+H138+H139</f>
        <v>0</v>
      </c>
      <c r="I134" s="134">
        <f>I135+I136+I137+I138+I139</f>
        <v>5</v>
      </c>
      <c r="J134" s="134">
        <f>J135+J136+J137+J138+J139</f>
        <v>0</v>
      </c>
      <c r="K134" s="134">
        <f>K135+K136+K137+K138+K139</f>
        <v>5</v>
      </c>
      <c r="L134" s="255"/>
      <c r="M134" s="255"/>
    </row>
    <row r="135" spans="1:13" ht="12.75">
      <c r="A135" s="13">
        <f t="shared" si="21"/>
        <v>121</v>
      </c>
      <c r="B135" s="16"/>
      <c r="C135" s="16"/>
      <c r="D135" s="18" t="s">
        <v>12</v>
      </c>
      <c r="E135" s="14" t="s">
        <v>51</v>
      </c>
      <c r="F135" s="135">
        <f aca="true" t="shared" si="22" ref="F135:F140">+F251+F367+F483+F599</f>
        <v>0</v>
      </c>
      <c r="G135" s="135">
        <f t="shared" si="19"/>
        <v>0</v>
      </c>
      <c r="H135" s="135">
        <f aca="true" t="shared" si="23" ref="H135:K140">+H251+H367+H483+H599</f>
        <v>0</v>
      </c>
      <c r="I135" s="135">
        <f t="shared" si="23"/>
        <v>0</v>
      </c>
      <c r="J135" s="135">
        <f t="shared" si="23"/>
        <v>0</v>
      </c>
      <c r="K135" s="140">
        <f t="shared" si="23"/>
        <v>0</v>
      </c>
      <c r="L135" s="262"/>
      <c r="M135" s="262"/>
    </row>
    <row r="136" spans="1:13" ht="12.75">
      <c r="A136" s="13">
        <f t="shared" si="21"/>
        <v>122</v>
      </c>
      <c r="B136" s="16"/>
      <c r="C136" s="16"/>
      <c r="D136" s="18" t="s">
        <v>28</v>
      </c>
      <c r="E136" s="14" t="s">
        <v>50</v>
      </c>
      <c r="F136" s="135">
        <f t="shared" si="22"/>
        <v>0</v>
      </c>
      <c r="G136" s="135">
        <f t="shared" si="19"/>
        <v>0</v>
      </c>
      <c r="H136" s="135">
        <f t="shared" si="23"/>
        <v>0</v>
      </c>
      <c r="I136" s="135">
        <f t="shared" si="23"/>
        <v>0</v>
      </c>
      <c r="J136" s="135">
        <f t="shared" si="23"/>
        <v>0</v>
      </c>
      <c r="K136" s="140">
        <f t="shared" si="23"/>
        <v>0</v>
      </c>
      <c r="L136" s="262"/>
      <c r="M136" s="262"/>
    </row>
    <row r="137" spans="1:13" ht="12.75">
      <c r="A137" s="13">
        <f t="shared" si="21"/>
        <v>123</v>
      </c>
      <c r="B137" s="16"/>
      <c r="C137" s="16"/>
      <c r="D137" s="18" t="s">
        <v>20</v>
      </c>
      <c r="E137" s="14" t="s">
        <v>49</v>
      </c>
      <c r="F137" s="135">
        <f t="shared" si="22"/>
        <v>0</v>
      </c>
      <c r="G137" s="135">
        <f t="shared" si="19"/>
        <v>0</v>
      </c>
      <c r="H137" s="135">
        <f t="shared" si="23"/>
        <v>0</v>
      </c>
      <c r="I137" s="135">
        <f t="shared" si="23"/>
        <v>0</v>
      </c>
      <c r="J137" s="135">
        <f t="shared" si="23"/>
        <v>0</v>
      </c>
      <c r="K137" s="140">
        <f t="shared" si="23"/>
        <v>0</v>
      </c>
      <c r="L137" s="262"/>
      <c r="M137" s="262"/>
    </row>
    <row r="138" spans="1:13" ht="12.75">
      <c r="A138" s="13">
        <f t="shared" si="21"/>
        <v>124</v>
      </c>
      <c r="B138" s="16"/>
      <c r="C138" s="16"/>
      <c r="D138" s="18" t="s">
        <v>48</v>
      </c>
      <c r="E138" s="14" t="s">
        <v>47</v>
      </c>
      <c r="F138" s="135">
        <f t="shared" si="22"/>
        <v>0</v>
      </c>
      <c r="G138" s="135">
        <f t="shared" si="19"/>
        <v>0</v>
      </c>
      <c r="H138" s="135">
        <f t="shared" si="23"/>
        <v>0</v>
      </c>
      <c r="I138" s="135">
        <f t="shared" si="23"/>
        <v>0</v>
      </c>
      <c r="J138" s="135">
        <f t="shared" si="23"/>
        <v>0</v>
      </c>
      <c r="K138" s="140">
        <f t="shared" si="23"/>
        <v>0</v>
      </c>
      <c r="L138" s="262"/>
      <c r="M138" s="262"/>
    </row>
    <row r="139" spans="1:13" ht="12.75">
      <c r="A139" s="13">
        <f t="shared" si="21"/>
        <v>125</v>
      </c>
      <c r="B139" s="16"/>
      <c r="C139" s="16"/>
      <c r="D139" s="15">
        <v>30</v>
      </c>
      <c r="E139" s="14" t="s">
        <v>46</v>
      </c>
      <c r="F139" s="135">
        <f t="shared" si="22"/>
        <v>0</v>
      </c>
      <c r="G139" s="135">
        <f>H139+I139+J139+K139</f>
        <v>10</v>
      </c>
      <c r="H139" s="135">
        <f t="shared" si="23"/>
        <v>0</v>
      </c>
      <c r="I139" s="135">
        <f t="shared" si="23"/>
        <v>5</v>
      </c>
      <c r="J139" s="135">
        <f t="shared" si="23"/>
        <v>0</v>
      </c>
      <c r="K139" s="140">
        <f t="shared" si="23"/>
        <v>5</v>
      </c>
      <c r="L139" s="262"/>
      <c r="M139" s="262"/>
    </row>
    <row r="140" spans="1:13" ht="12.75">
      <c r="A140" s="13">
        <f t="shared" si="21"/>
        <v>126</v>
      </c>
      <c r="B140" s="27">
        <v>30</v>
      </c>
      <c r="C140" s="27"/>
      <c r="D140" s="185"/>
      <c r="E140" s="28" t="s">
        <v>45</v>
      </c>
      <c r="F140" s="186">
        <f t="shared" si="22"/>
        <v>0</v>
      </c>
      <c r="G140" s="139">
        <f t="shared" si="19"/>
        <v>0</v>
      </c>
      <c r="H140" s="186">
        <f t="shared" si="23"/>
        <v>0</v>
      </c>
      <c r="I140" s="186">
        <f t="shared" si="23"/>
        <v>0</v>
      </c>
      <c r="J140" s="186">
        <f t="shared" si="23"/>
        <v>0</v>
      </c>
      <c r="K140" s="187">
        <f t="shared" si="23"/>
        <v>0</v>
      </c>
      <c r="L140" s="255"/>
      <c r="M140" s="255"/>
    </row>
    <row r="141" spans="1:13" ht="12.75">
      <c r="A141" s="13">
        <f t="shared" si="21"/>
        <v>127</v>
      </c>
      <c r="B141" s="27"/>
      <c r="C141" s="26" t="s">
        <v>28</v>
      </c>
      <c r="D141" s="185"/>
      <c r="E141" s="28" t="s">
        <v>44</v>
      </c>
      <c r="F141" s="186">
        <f>+F256+F372+F488+F605</f>
        <v>0</v>
      </c>
      <c r="G141" s="139">
        <f t="shared" si="19"/>
        <v>0</v>
      </c>
      <c r="H141" s="186">
        <f>+H256+H372+H488+H605</f>
        <v>0</v>
      </c>
      <c r="I141" s="186">
        <f>+I256+I372+I488+I605</f>
        <v>0</v>
      </c>
      <c r="J141" s="186">
        <f>+J256+J372+J488+J605</f>
        <v>0</v>
      </c>
      <c r="K141" s="187">
        <f>+K256+K372+K488+K605</f>
        <v>0</v>
      </c>
      <c r="L141" s="255"/>
      <c r="M141" s="255"/>
    </row>
    <row r="142" spans="1:13" ht="12.75">
      <c r="A142" s="13">
        <f t="shared" si="21"/>
        <v>128</v>
      </c>
      <c r="B142" s="27"/>
      <c r="C142" s="26"/>
      <c r="D142" s="25" t="s">
        <v>15</v>
      </c>
      <c r="E142" s="24" t="s">
        <v>43</v>
      </c>
      <c r="F142" s="186">
        <f>+F258+F374+F490+F606</f>
        <v>0</v>
      </c>
      <c r="G142" s="139">
        <f t="shared" si="19"/>
        <v>0</v>
      </c>
      <c r="H142" s="186">
        <f>+H258+H374+H490+H606</f>
        <v>0</v>
      </c>
      <c r="I142" s="186">
        <f>+I258+I374+I490+I606</f>
        <v>0</v>
      </c>
      <c r="J142" s="186">
        <f>+J258+J374+J490+J606</f>
        <v>0</v>
      </c>
      <c r="K142" s="186">
        <f>+K258+K374+K490+K606</f>
        <v>0</v>
      </c>
      <c r="L142" s="255"/>
      <c r="M142" s="255"/>
    </row>
    <row r="143" spans="1:13" ht="25.5">
      <c r="A143" s="13">
        <f t="shared" si="21"/>
        <v>129</v>
      </c>
      <c r="B143" s="189" t="s">
        <v>272</v>
      </c>
      <c r="C143" s="26"/>
      <c r="D143" s="25"/>
      <c r="E143" s="190" t="s">
        <v>273</v>
      </c>
      <c r="F143" s="186">
        <f>+F259+F375+F491</f>
        <v>0</v>
      </c>
      <c r="G143" s="139">
        <f t="shared" si="19"/>
        <v>0</v>
      </c>
      <c r="H143" s="186">
        <f>+H259+H375+H491</f>
        <v>0</v>
      </c>
      <c r="I143" s="186">
        <f>+I259+I375+I491</f>
        <v>0</v>
      </c>
      <c r="J143" s="186">
        <f>+J259+J375+J491</f>
        <v>0</v>
      </c>
      <c r="K143" s="186">
        <f>+K259+K375+K491</f>
        <v>0</v>
      </c>
      <c r="L143" s="255"/>
      <c r="M143" s="255"/>
    </row>
    <row r="144" spans="1:13" ht="12.75">
      <c r="A144" s="13">
        <f t="shared" si="21"/>
        <v>130</v>
      </c>
      <c r="B144" s="27">
        <v>57</v>
      </c>
      <c r="C144" s="26"/>
      <c r="D144" s="25"/>
      <c r="E144" s="28" t="s">
        <v>289</v>
      </c>
      <c r="F144" s="139">
        <f aca="true" t="shared" si="24" ref="F144:K145">F145</f>
        <v>0</v>
      </c>
      <c r="G144" s="139">
        <f t="shared" si="19"/>
        <v>0</v>
      </c>
      <c r="H144" s="139">
        <f t="shared" si="24"/>
        <v>0</v>
      </c>
      <c r="I144" s="139">
        <f t="shared" si="24"/>
        <v>0</v>
      </c>
      <c r="J144" s="139">
        <f t="shared" si="24"/>
        <v>0</v>
      </c>
      <c r="K144" s="139">
        <f t="shared" si="24"/>
        <v>0</v>
      </c>
      <c r="L144" s="262"/>
      <c r="M144" s="262"/>
    </row>
    <row r="145" spans="1:13" ht="12.75">
      <c r="A145" s="13">
        <f t="shared" si="21"/>
        <v>131</v>
      </c>
      <c r="B145" s="27"/>
      <c r="C145" s="26" t="s">
        <v>12</v>
      </c>
      <c r="D145" s="25"/>
      <c r="E145" s="28" t="s">
        <v>42</v>
      </c>
      <c r="F145" s="139">
        <f t="shared" si="24"/>
        <v>0</v>
      </c>
      <c r="G145" s="139">
        <f t="shared" si="19"/>
        <v>0</v>
      </c>
      <c r="H145" s="139">
        <f t="shared" si="24"/>
        <v>0</v>
      </c>
      <c r="I145" s="139">
        <f t="shared" si="24"/>
        <v>0</v>
      </c>
      <c r="J145" s="139">
        <f t="shared" si="24"/>
        <v>0</v>
      </c>
      <c r="K145" s="139">
        <f t="shared" si="24"/>
        <v>0</v>
      </c>
      <c r="L145" s="262"/>
      <c r="M145" s="262"/>
    </row>
    <row r="146" spans="1:13" ht="12.75">
      <c r="A146" s="13">
        <f t="shared" si="21"/>
        <v>132</v>
      </c>
      <c r="B146" s="27"/>
      <c r="C146" s="26" t="s">
        <v>18</v>
      </c>
      <c r="D146" s="25"/>
      <c r="E146" s="24" t="s">
        <v>41</v>
      </c>
      <c r="F146" s="139">
        <f>F147+F148+F149+F150</f>
        <v>0</v>
      </c>
      <c r="G146" s="139">
        <f t="shared" si="19"/>
        <v>0</v>
      </c>
      <c r="H146" s="139">
        <f>H147+H148+H149+H150</f>
        <v>0</v>
      </c>
      <c r="I146" s="139">
        <f>I147+I148+I149+I150</f>
        <v>0</v>
      </c>
      <c r="J146" s="139">
        <f>J147+J148+J149+J150</f>
        <v>0</v>
      </c>
      <c r="K146" s="139">
        <f>K147+K148+K149+K150</f>
        <v>0</v>
      </c>
      <c r="L146" s="262"/>
      <c r="M146" s="262"/>
    </row>
    <row r="147" spans="1:13" ht="12.75">
      <c r="A147" s="13">
        <f t="shared" si="21"/>
        <v>133</v>
      </c>
      <c r="B147" s="27"/>
      <c r="C147" s="26"/>
      <c r="D147" s="25" t="s">
        <v>12</v>
      </c>
      <c r="E147" s="24" t="s">
        <v>40</v>
      </c>
      <c r="F147" s="196">
        <f>+F263+F379+F495+F610</f>
        <v>0</v>
      </c>
      <c r="G147" s="139">
        <f t="shared" si="19"/>
        <v>0</v>
      </c>
      <c r="H147" s="196">
        <f aca="true" t="shared" si="25" ref="H147:K150">+H263+H379+H495+H610</f>
        <v>0</v>
      </c>
      <c r="I147" s="196">
        <f t="shared" si="25"/>
        <v>0</v>
      </c>
      <c r="J147" s="196">
        <f t="shared" si="25"/>
        <v>0</v>
      </c>
      <c r="K147" s="196">
        <f t="shared" si="25"/>
        <v>0</v>
      </c>
      <c r="L147" s="264"/>
      <c r="M147" s="264"/>
    </row>
    <row r="148" spans="1:13" ht="12.75">
      <c r="A148" s="13">
        <f t="shared" si="21"/>
        <v>134</v>
      </c>
      <c r="B148" s="27"/>
      <c r="C148" s="26"/>
      <c r="D148" s="25" t="s">
        <v>18</v>
      </c>
      <c r="E148" s="24" t="s">
        <v>39</v>
      </c>
      <c r="F148" s="196">
        <f>+F264+F380+F496+F611</f>
        <v>0</v>
      </c>
      <c r="G148" s="139">
        <f t="shared" si="19"/>
        <v>0</v>
      </c>
      <c r="H148" s="196">
        <f t="shared" si="25"/>
        <v>0</v>
      </c>
      <c r="I148" s="196">
        <f t="shared" si="25"/>
        <v>0</v>
      </c>
      <c r="J148" s="196">
        <f t="shared" si="25"/>
        <v>0</v>
      </c>
      <c r="K148" s="196">
        <f t="shared" si="25"/>
        <v>0</v>
      </c>
      <c r="L148" s="264"/>
      <c r="M148" s="264"/>
    </row>
    <row r="149" spans="1:13" ht="12.75">
      <c r="A149" s="13">
        <f t="shared" si="21"/>
        <v>135</v>
      </c>
      <c r="B149" s="27"/>
      <c r="C149" s="26"/>
      <c r="D149" s="25" t="s">
        <v>28</v>
      </c>
      <c r="E149" s="24" t="s">
        <v>38</v>
      </c>
      <c r="F149" s="196">
        <f>+F265+F381+F497+F612</f>
        <v>0</v>
      </c>
      <c r="G149" s="139">
        <f t="shared" si="19"/>
        <v>0</v>
      </c>
      <c r="H149" s="196">
        <f t="shared" si="25"/>
        <v>0</v>
      </c>
      <c r="I149" s="196">
        <f t="shared" si="25"/>
        <v>0</v>
      </c>
      <c r="J149" s="196">
        <f t="shared" si="25"/>
        <v>0</v>
      </c>
      <c r="K149" s="196">
        <f t="shared" si="25"/>
        <v>0</v>
      </c>
      <c r="L149" s="264"/>
      <c r="M149" s="264"/>
    </row>
    <row r="150" spans="1:13" ht="12.75">
      <c r="A150" s="13">
        <f t="shared" si="21"/>
        <v>136</v>
      </c>
      <c r="B150" s="27"/>
      <c r="C150" s="26"/>
      <c r="D150" s="25" t="s">
        <v>20</v>
      </c>
      <c r="E150" s="24" t="s">
        <v>37</v>
      </c>
      <c r="F150" s="196">
        <f>+F266+F382+F498+F613</f>
        <v>0</v>
      </c>
      <c r="G150" s="139">
        <f t="shared" si="19"/>
        <v>0</v>
      </c>
      <c r="H150" s="196">
        <f t="shared" si="25"/>
        <v>0</v>
      </c>
      <c r="I150" s="196">
        <f t="shared" si="25"/>
        <v>0</v>
      </c>
      <c r="J150" s="196">
        <f t="shared" si="25"/>
        <v>0</v>
      </c>
      <c r="K150" s="196">
        <f t="shared" si="25"/>
        <v>0</v>
      </c>
      <c r="L150" s="264"/>
      <c r="M150" s="264"/>
    </row>
    <row r="151" spans="1:16" ht="12.75">
      <c r="A151" s="13">
        <f t="shared" si="21"/>
        <v>137</v>
      </c>
      <c r="B151" s="16">
        <v>70</v>
      </c>
      <c r="C151" s="16"/>
      <c r="D151" s="15"/>
      <c r="E151" s="19" t="s">
        <v>144</v>
      </c>
      <c r="F151" s="122">
        <f>F152</f>
        <v>0</v>
      </c>
      <c r="G151" s="122">
        <f t="shared" si="19"/>
        <v>100.47999999999999</v>
      </c>
      <c r="H151" s="122">
        <f>H152</f>
        <v>52.18</v>
      </c>
      <c r="I151" s="122">
        <f>I152</f>
        <v>16.1</v>
      </c>
      <c r="J151" s="122">
        <f>J152</f>
        <v>16.1</v>
      </c>
      <c r="K151" s="122">
        <f>K152</f>
        <v>16.1</v>
      </c>
      <c r="L151" s="263"/>
      <c r="M151" s="263"/>
      <c r="N151" s="130"/>
      <c r="O151" s="130"/>
      <c r="P151" s="130"/>
    </row>
    <row r="152" spans="1:13" ht="12.75">
      <c r="A152" s="13">
        <f t="shared" si="21"/>
        <v>138</v>
      </c>
      <c r="B152" s="16">
        <v>71</v>
      </c>
      <c r="C152" s="164"/>
      <c r="D152" s="15"/>
      <c r="E152" s="19" t="s">
        <v>35</v>
      </c>
      <c r="F152" s="122">
        <f>F153+F158</f>
        <v>0</v>
      </c>
      <c r="G152" s="122">
        <f t="shared" si="19"/>
        <v>100.47999999999999</v>
      </c>
      <c r="H152" s="122">
        <f>H153+H158</f>
        <v>52.18</v>
      </c>
      <c r="I152" s="122">
        <f>I153+I158</f>
        <v>16.1</v>
      </c>
      <c r="J152" s="122">
        <f>J153+J158</f>
        <v>16.1</v>
      </c>
      <c r="K152" s="122">
        <f>K153+K158</f>
        <v>16.1</v>
      </c>
      <c r="L152" s="263"/>
      <c r="M152" s="263"/>
    </row>
    <row r="153" spans="1:13" ht="12.75">
      <c r="A153" s="13">
        <f t="shared" si="21"/>
        <v>139</v>
      </c>
      <c r="B153" s="16"/>
      <c r="C153" s="20" t="s">
        <v>12</v>
      </c>
      <c r="D153" s="15"/>
      <c r="E153" s="19" t="s">
        <v>34</v>
      </c>
      <c r="F153" s="122">
        <f>F154+F155+F156+F157</f>
        <v>0</v>
      </c>
      <c r="G153" s="122">
        <f t="shared" si="19"/>
        <v>70.48</v>
      </c>
      <c r="H153" s="122">
        <f>H154+H155+H156+H157</f>
        <v>22.18</v>
      </c>
      <c r="I153" s="122">
        <f>I154+I155+I156+I157</f>
        <v>16.1</v>
      </c>
      <c r="J153" s="122">
        <f>J154+J155+J156+J157</f>
        <v>16.1</v>
      </c>
      <c r="K153" s="122">
        <f>K154+K155+K156+K157</f>
        <v>16.1</v>
      </c>
      <c r="L153" s="263"/>
      <c r="M153" s="263"/>
    </row>
    <row r="154" spans="1:13" ht="12.75">
      <c r="A154" s="13">
        <f t="shared" si="21"/>
        <v>140</v>
      </c>
      <c r="B154" s="16"/>
      <c r="C154" s="16"/>
      <c r="D154" s="18" t="s">
        <v>12</v>
      </c>
      <c r="E154" s="14" t="s">
        <v>33</v>
      </c>
      <c r="F154" s="135">
        <f>+F270+F386+F502+F617</f>
        <v>0</v>
      </c>
      <c r="G154" s="135">
        <f t="shared" si="19"/>
        <v>0</v>
      </c>
      <c r="H154" s="135">
        <f aca="true" t="shared" si="26" ref="H154:K158">+H270+H386+H502+H617</f>
        <v>0</v>
      </c>
      <c r="I154" s="135">
        <f t="shared" si="26"/>
        <v>0</v>
      </c>
      <c r="J154" s="135">
        <f t="shared" si="26"/>
        <v>0</v>
      </c>
      <c r="K154" s="135">
        <f t="shared" si="26"/>
        <v>0</v>
      </c>
      <c r="L154" s="262"/>
      <c r="M154" s="262"/>
    </row>
    <row r="155" spans="1:13" ht="12.75">
      <c r="A155" s="13">
        <f t="shared" si="21"/>
        <v>141</v>
      </c>
      <c r="B155" s="16"/>
      <c r="C155" s="16"/>
      <c r="D155" s="18" t="s">
        <v>18</v>
      </c>
      <c r="E155" s="14" t="s">
        <v>155</v>
      </c>
      <c r="F155" s="135">
        <f>+F271+F387+F503+F618</f>
        <v>0</v>
      </c>
      <c r="G155" s="135">
        <f t="shared" si="19"/>
        <v>70.48</v>
      </c>
      <c r="H155" s="135">
        <f t="shared" si="26"/>
        <v>22.18</v>
      </c>
      <c r="I155" s="135">
        <f t="shared" si="26"/>
        <v>16.1</v>
      </c>
      <c r="J155" s="135">
        <f t="shared" si="26"/>
        <v>16.1</v>
      </c>
      <c r="K155" s="135">
        <f t="shared" si="26"/>
        <v>16.1</v>
      </c>
      <c r="L155" s="262"/>
      <c r="M155" s="262"/>
    </row>
    <row r="156" spans="1:13" ht="12.75">
      <c r="A156" s="13">
        <f t="shared" si="21"/>
        <v>142</v>
      </c>
      <c r="B156" s="16"/>
      <c r="C156" s="16"/>
      <c r="D156" s="18" t="s">
        <v>28</v>
      </c>
      <c r="E156" s="14" t="s">
        <v>267</v>
      </c>
      <c r="F156" s="135">
        <f>+F272+F388+F504+F619</f>
        <v>0</v>
      </c>
      <c r="G156" s="135">
        <f t="shared" si="19"/>
        <v>0</v>
      </c>
      <c r="H156" s="135">
        <f t="shared" si="26"/>
        <v>0</v>
      </c>
      <c r="I156" s="135">
        <f t="shared" si="26"/>
        <v>0</v>
      </c>
      <c r="J156" s="135">
        <f t="shared" si="26"/>
        <v>0</v>
      </c>
      <c r="K156" s="135">
        <f t="shared" si="26"/>
        <v>0</v>
      </c>
      <c r="L156" s="262"/>
      <c r="M156" s="262"/>
    </row>
    <row r="157" spans="1:13" ht="12.75">
      <c r="A157" s="13">
        <f t="shared" si="21"/>
        <v>143</v>
      </c>
      <c r="B157" s="16"/>
      <c r="C157" s="16"/>
      <c r="D157" s="15">
        <v>30</v>
      </c>
      <c r="E157" s="14" t="s">
        <v>26</v>
      </c>
      <c r="F157" s="135">
        <f>+F273+F389+F505+F620</f>
        <v>0</v>
      </c>
      <c r="G157" s="135">
        <f t="shared" si="19"/>
        <v>0</v>
      </c>
      <c r="H157" s="135">
        <f t="shared" si="26"/>
        <v>0</v>
      </c>
      <c r="I157" s="135">
        <f t="shared" si="26"/>
        <v>0</v>
      </c>
      <c r="J157" s="135">
        <f t="shared" si="26"/>
        <v>0</v>
      </c>
      <c r="K157" s="135">
        <f t="shared" si="26"/>
        <v>0</v>
      </c>
      <c r="L157" s="262"/>
      <c r="M157" s="262"/>
    </row>
    <row r="158" spans="1:13" ht="12.75">
      <c r="A158" s="13">
        <f t="shared" si="21"/>
        <v>144</v>
      </c>
      <c r="B158" s="16">
        <v>71</v>
      </c>
      <c r="C158" s="20" t="s">
        <v>28</v>
      </c>
      <c r="D158" s="15"/>
      <c r="E158" s="14" t="s">
        <v>31</v>
      </c>
      <c r="F158" s="135">
        <f>+F274+F390+F506+F621</f>
        <v>0</v>
      </c>
      <c r="G158" s="135">
        <f t="shared" si="19"/>
        <v>30</v>
      </c>
      <c r="H158" s="135">
        <f t="shared" si="26"/>
        <v>30</v>
      </c>
      <c r="I158" s="135">
        <f t="shared" si="26"/>
        <v>0</v>
      </c>
      <c r="J158" s="135">
        <f t="shared" si="26"/>
        <v>0</v>
      </c>
      <c r="K158" s="135">
        <f t="shared" si="26"/>
        <v>0</v>
      </c>
      <c r="L158" s="262"/>
      <c r="M158" s="262"/>
    </row>
    <row r="159" spans="1:13" ht="12.75">
      <c r="A159" s="13">
        <f t="shared" si="21"/>
        <v>145</v>
      </c>
      <c r="B159" s="16"/>
      <c r="C159" s="16"/>
      <c r="D159" s="15"/>
      <c r="E159" s="23" t="s">
        <v>30</v>
      </c>
      <c r="F159" s="134">
        <f>F160+F161+F162</f>
        <v>0</v>
      </c>
      <c r="G159" s="122">
        <f aca="true" t="shared" si="27" ref="G159:G177">H159+I159+J159+K159</f>
        <v>18.130000000000003</v>
      </c>
      <c r="H159" s="134">
        <f>H160+H161+H162</f>
        <v>15.13</v>
      </c>
      <c r="I159" s="134">
        <f>I160+I161+I162</f>
        <v>1</v>
      </c>
      <c r="J159" s="134">
        <f>J160+J161+J162</f>
        <v>1</v>
      </c>
      <c r="K159" s="134">
        <f>K160+K161+K162</f>
        <v>1</v>
      </c>
      <c r="L159" s="255"/>
      <c r="M159" s="255"/>
    </row>
    <row r="160" spans="1:13" ht="12.75">
      <c r="A160" s="13">
        <f t="shared" si="21"/>
        <v>146</v>
      </c>
      <c r="B160" s="16">
        <v>71</v>
      </c>
      <c r="C160" s="20" t="s">
        <v>12</v>
      </c>
      <c r="D160" s="18" t="s">
        <v>18</v>
      </c>
      <c r="E160" s="14" t="s">
        <v>29</v>
      </c>
      <c r="F160" s="135">
        <f>+F276+F392+F508+F623</f>
        <v>0</v>
      </c>
      <c r="G160" s="135">
        <f t="shared" si="27"/>
        <v>18.130000000000003</v>
      </c>
      <c r="H160" s="135">
        <f aca="true" t="shared" si="28" ref="H160:K162">+H276+H392+H508+H623</f>
        <v>15.13</v>
      </c>
      <c r="I160" s="135">
        <f t="shared" si="28"/>
        <v>1</v>
      </c>
      <c r="J160" s="135">
        <f t="shared" si="28"/>
        <v>1</v>
      </c>
      <c r="K160" s="135">
        <f t="shared" si="28"/>
        <v>1</v>
      </c>
      <c r="L160" s="262"/>
      <c r="M160" s="262"/>
    </row>
    <row r="161" spans="1:13" ht="12.75">
      <c r="A161" s="13">
        <f t="shared" si="21"/>
        <v>147</v>
      </c>
      <c r="B161" s="16"/>
      <c r="C161" s="16"/>
      <c r="D161" s="18" t="s">
        <v>28</v>
      </c>
      <c r="E161" s="14" t="s">
        <v>27</v>
      </c>
      <c r="F161" s="135">
        <f>+F277+F393+F509+F624</f>
        <v>0</v>
      </c>
      <c r="G161" s="135">
        <f t="shared" si="27"/>
        <v>0</v>
      </c>
      <c r="H161" s="135">
        <f t="shared" si="28"/>
        <v>0</v>
      </c>
      <c r="I161" s="135">
        <f t="shared" si="28"/>
        <v>0</v>
      </c>
      <c r="J161" s="135">
        <f t="shared" si="28"/>
        <v>0</v>
      </c>
      <c r="K161" s="135">
        <f t="shared" si="28"/>
        <v>0</v>
      </c>
      <c r="L161" s="262"/>
      <c r="M161" s="262"/>
    </row>
    <row r="162" spans="1:13" ht="12.75">
      <c r="A162" s="13">
        <f t="shared" si="21"/>
        <v>148</v>
      </c>
      <c r="B162" s="16"/>
      <c r="C162" s="16"/>
      <c r="D162" s="15">
        <v>30</v>
      </c>
      <c r="E162" s="22" t="s">
        <v>26</v>
      </c>
      <c r="F162" s="135">
        <f>+F278+F394+F510+F625</f>
        <v>0</v>
      </c>
      <c r="G162" s="135">
        <f t="shared" si="27"/>
        <v>0</v>
      </c>
      <c r="H162" s="135">
        <f t="shared" si="28"/>
        <v>0</v>
      </c>
      <c r="I162" s="135">
        <f t="shared" si="28"/>
        <v>0</v>
      </c>
      <c r="J162" s="135">
        <f t="shared" si="28"/>
        <v>0</v>
      </c>
      <c r="K162" s="135">
        <f t="shared" si="28"/>
        <v>0</v>
      </c>
      <c r="L162" s="262"/>
      <c r="M162" s="262"/>
    </row>
    <row r="163" spans="1:13" ht="12.75">
      <c r="A163" s="13">
        <f t="shared" si="21"/>
        <v>149</v>
      </c>
      <c r="B163" s="16"/>
      <c r="C163" s="16"/>
      <c r="D163" s="15"/>
      <c r="E163" s="14" t="s">
        <v>25</v>
      </c>
      <c r="F163" s="135"/>
      <c r="G163" s="135">
        <f t="shared" si="27"/>
        <v>0</v>
      </c>
      <c r="H163" s="135"/>
      <c r="I163" s="135"/>
      <c r="J163" s="135"/>
      <c r="K163" s="140"/>
      <c r="L163" s="262"/>
      <c r="M163" s="262"/>
    </row>
    <row r="164" spans="1:13" ht="12.75">
      <c r="A164" s="13"/>
      <c r="B164" s="16" t="s">
        <v>24</v>
      </c>
      <c r="C164" s="16" t="s">
        <v>23</v>
      </c>
      <c r="D164" s="21" t="s">
        <v>22</v>
      </c>
      <c r="E164" s="14"/>
      <c r="F164" s="135"/>
      <c r="G164" s="135">
        <f t="shared" si="27"/>
        <v>0</v>
      </c>
      <c r="H164" s="135"/>
      <c r="I164" s="135"/>
      <c r="J164" s="135"/>
      <c r="K164" s="140"/>
      <c r="L164" s="262"/>
      <c r="M164" s="262"/>
    </row>
    <row r="165" spans="1:13" ht="12.75">
      <c r="A165" s="13">
        <f>A163+1</f>
        <v>150</v>
      </c>
      <c r="B165" s="20" t="s">
        <v>143</v>
      </c>
      <c r="C165" s="16"/>
      <c r="D165" s="15"/>
      <c r="E165" s="19" t="s">
        <v>21</v>
      </c>
      <c r="F165" s="134">
        <f>F166+F169+F170+F173+F174</f>
        <v>0</v>
      </c>
      <c r="G165" s="122">
        <f t="shared" si="27"/>
        <v>8304.67</v>
      </c>
      <c r="H165" s="134">
        <f>H166+H169+H170+H173+H174</f>
        <v>2202.01</v>
      </c>
      <c r="I165" s="134">
        <f>I166+I169+I170+I173+I174</f>
        <v>2039.22</v>
      </c>
      <c r="J165" s="134">
        <f>J166+J169+J170+J173+J174</f>
        <v>2032.16</v>
      </c>
      <c r="K165" s="134">
        <f>K166+K169+K170+K173+K174</f>
        <v>2031.28</v>
      </c>
      <c r="L165" s="255"/>
      <c r="M165" s="255"/>
    </row>
    <row r="166" spans="1:13" ht="12.75">
      <c r="A166" s="13">
        <f aca="true" t="shared" si="29" ref="A166:A214">A165+1</f>
        <v>151</v>
      </c>
      <c r="B166" s="16"/>
      <c r="C166" s="20" t="s">
        <v>20</v>
      </c>
      <c r="D166" s="15"/>
      <c r="E166" s="19" t="s">
        <v>19</v>
      </c>
      <c r="F166" s="134">
        <f>F167+F168</f>
        <v>0</v>
      </c>
      <c r="G166" s="122">
        <f t="shared" si="27"/>
        <v>0</v>
      </c>
      <c r="H166" s="134">
        <f>H167+H168</f>
        <v>0</v>
      </c>
      <c r="I166" s="134">
        <f>I167+I168</f>
        <v>0</v>
      </c>
      <c r="J166" s="134">
        <f>J167+J168</f>
        <v>0</v>
      </c>
      <c r="K166" s="134">
        <f>K167+K168</f>
        <v>0</v>
      </c>
      <c r="L166" s="255"/>
      <c r="M166" s="255"/>
    </row>
    <row r="167" spans="1:13" ht="12.75">
      <c r="A167" s="13">
        <f t="shared" si="29"/>
        <v>152</v>
      </c>
      <c r="B167" s="16"/>
      <c r="C167" s="16"/>
      <c r="D167" s="18" t="s">
        <v>18</v>
      </c>
      <c r="E167" s="14" t="s">
        <v>17</v>
      </c>
      <c r="F167" s="135">
        <f>+F283+F399+F515+F630</f>
        <v>0</v>
      </c>
      <c r="G167" s="135">
        <f t="shared" si="27"/>
        <v>0</v>
      </c>
      <c r="H167" s="135">
        <f aca="true" t="shared" si="30" ref="H167:K169">+H283+H399+H515+H630</f>
        <v>0</v>
      </c>
      <c r="I167" s="135">
        <f t="shared" si="30"/>
        <v>0</v>
      </c>
      <c r="J167" s="135">
        <f t="shared" si="30"/>
        <v>0</v>
      </c>
      <c r="K167" s="140">
        <f t="shared" si="30"/>
        <v>0</v>
      </c>
      <c r="L167" s="262"/>
      <c r="M167" s="262"/>
    </row>
    <row r="168" spans="1:13" ht="12.75">
      <c r="A168" s="13">
        <f t="shared" si="29"/>
        <v>153</v>
      </c>
      <c r="B168" s="16"/>
      <c r="C168" s="16"/>
      <c r="D168" s="15">
        <v>50</v>
      </c>
      <c r="E168" s="14" t="s">
        <v>154</v>
      </c>
      <c r="F168" s="135">
        <f>+F284+F400+F516+F631</f>
        <v>0</v>
      </c>
      <c r="G168" s="135">
        <f t="shared" si="27"/>
        <v>0</v>
      </c>
      <c r="H168" s="135">
        <f t="shared" si="30"/>
        <v>0</v>
      </c>
      <c r="I168" s="135">
        <f t="shared" si="30"/>
        <v>0</v>
      </c>
      <c r="J168" s="135">
        <f t="shared" si="30"/>
        <v>0</v>
      </c>
      <c r="K168" s="140">
        <f t="shared" si="30"/>
        <v>0</v>
      </c>
      <c r="L168" s="262"/>
      <c r="M168" s="262"/>
    </row>
    <row r="169" spans="1:13" ht="12.75">
      <c r="A169" s="13">
        <f t="shared" si="29"/>
        <v>154</v>
      </c>
      <c r="B169" s="16"/>
      <c r="C169" s="20" t="s">
        <v>15</v>
      </c>
      <c r="D169" s="15"/>
      <c r="E169" s="9" t="s">
        <v>14</v>
      </c>
      <c r="F169" s="134">
        <f>+F285+F401+F517+F632</f>
        <v>0</v>
      </c>
      <c r="G169" s="122">
        <f t="shared" si="27"/>
        <v>0</v>
      </c>
      <c r="H169" s="134">
        <f t="shared" si="30"/>
        <v>0</v>
      </c>
      <c r="I169" s="134">
        <f t="shared" si="30"/>
        <v>0</v>
      </c>
      <c r="J169" s="134">
        <f t="shared" si="30"/>
        <v>0</v>
      </c>
      <c r="K169" s="136">
        <f t="shared" si="30"/>
        <v>0</v>
      </c>
      <c r="L169" s="255"/>
      <c r="M169" s="255"/>
    </row>
    <row r="170" spans="1:13" ht="12.75">
      <c r="A170" s="13">
        <f t="shared" si="29"/>
        <v>155</v>
      </c>
      <c r="B170" s="16"/>
      <c r="C170" s="20" t="s">
        <v>10</v>
      </c>
      <c r="D170" s="15"/>
      <c r="E170" s="19" t="s">
        <v>153</v>
      </c>
      <c r="F170" s="134">
        <f>F171+F172</f>
        <v>0</v>
      </c>
      <c r="G170" s="122">
        <f t="shared" si="27"/>
        <v>8304.67</v>
      </c>
      <c r="H170" s="134">
        <f>H171+H172</f>
        <v>2202.01</v>
      </c>
      <c r="I170" s="134">
        <f>I171+I172</f>
        <v>2039.22</v>
      </c>
      <c r="J170" s="134">
        <f>J171+J172</f>
        <v>2032.16</v>
      </c>
      <c r="K170" s="134">
        <f>K171+K172</f>
        <v>2031.28</v>
      </c>
      <c r="L170" s="255"/>
      <c r="M170" s="255"/>
    </row>
    <row r="171" spans="1:13" ht="12.75">
      <c r="A171" s="13">
        <f t="shared" si="29"/>
        <v>156</v>
      </c>
      <c r="B171" s="16"/>
      <c r="C171" s="16"/>
      <c r="D171" s="18" t="s">
        <v>12</v>
      </c>
      <c r="E171" s="14" t="s">
        <v>11</v>
      </c>
      <c r="F171" s="135">
        <f>+F287+F403+F519+F634</f>
        <v>0</v>
      </c>
      <c r="G171" s="135">
        <f t="shared" si="27"/>
        <v>8304.67</v>
      </c>
      <c r="H171" s="135">
        <f aca="true" t="shared" si="31" ref="H171:K172">+H287+H403+H519+H634</f>
        <v>2202.01</v>
      </c>
      <c r="I171" s="135">
        <f t="shared" si="31"/>
        <v>2039.22</v>
      </c>
      <c r="J171" s="135">
        <f t="shared" si="31"/>
        <v>2032.16</v>
      </c>
      <c r="K171" s="140">
        <f t="shared" si="31"/>
        <v>2031.28</v>
      </c>
      <c r="L171" s="262"/>
      <c r="M171" s="262"/>
    </row>
    <row r="172" spans="1:13" ht="12.75">
      <c r="A172" s="13">
        <f t="shared" si="29"/>
        <v>157</v>
      </c>
      <c r="B172" s="16"/>
      <c r="C172" s="16"/>
      <c r="D172" s="18" t="s">
        <v>10</v>
      </c>
      <c r="E172" s="14" t="s">
        <v>132</v>
      </c>
      <c r="F172" s="135">
        <f>+F288+F404+F520+F635</f>
        <v>0</v>
      </c>
      <c r="G172" s="135">
        <f t="shared" si="27"/>
        <v>0</v>
      </c>
      <c r="H172" s="135">
        <f t="shared" si="31"/>
        <v>0</v>
      </c>
      <c r="I172" s="135">
        <f t="shared" si="31"/>
        <v>0</v>
      </c>
      <c r="J172" s="135">
        <f t="shared" si="31"/>
        <v>0</v>
      </c>
      <c r="K172" s="140">
        <f t="shared" si="31"/>
        <v>0</v>
      </c>
      <c r="L172" s="262"/>
      <c r="M172" s="262"/>
    </row>
    <row r="173" spans="1:13" ht="12.75">
      <c r="A173" s="13">
        <f t="shared" si="29"/>
        <v>158</v>
      </c>
      <c r="B173" s="16"/>
      <c r="C173" s="16">
        <v>10</v>
      </c>
      <c r="D173" s="15"/>
      <c r="E173" s="19" t="s">
        <v>152</v>
      </c>
      <c r="F173" s="134">
        <f>+F289</f>
        <v>0</v>
      </c>
      <c r="G173" s="122">
        <f t="shared" si="27"/>
        <v>0</v>
      </c>
      <c r="H173" s="134">
        <f>+H289</f>
        <v>0</v>
      </c>
      <c r="I173" s="134">
        <f>+I289</f>
        <v>0</v>
      </c>
      <c r="J173" s="134">
        <f>+J289</f>
        <v>0</v>
      </c>
      <c r="K173" s="136">
        <f>+K289</f>
        <v>0</v>
      </c>
      <c r="L173" s="255"/>
      <c r="M173" s="255"/>
    </row>
    <row r="174" spans="1:13" ht="12.75">
      <c r="A174" s="13">
        <f t="shared" si="29"/>
        <v>159</v>
      </c>
      <c r="B174" s="16"/>
      <c r="C174" s="16">
        <v>50</v>
      </c>
      <c r="D174" s="15"/>
      <c r="E174" s="19" t="s">
        <v>151</v>
      </c>
      <c r="F174" s="134">
        <f>F175+F176</f>
        <v>0</v>
      </c>
      <c r="G174" s="122">
        <f t="shared" si="27"/>
        <v>0</v>
      </c>
      <c r="H174" s="134">
        <f>H175+H176</f>
        <v>0</v>
      </c>
      <c r="I174" s="134">
        <f>I175+I176</f>
        <v>0</v>
      </c>
      <c r="J174" s="134">
        <f>J175+J176</f>
        <v>0</v>
      </c>
      <c r="K174" s="134">
        <f>K175+K176</f>
        <v>0</v>
      </c>
      <c r="L174" s="255"/>
      <c r="M174" s="255"/>
    </row>
    <row r="175" spans="1:13" ht="12.75">
      <c r="A175" s="13">
        <f t="shared" si="29"/>
        <v>160</v>
      </c>
      <c r="B175" s="16"/>
      <c r="C175" s="16"/>
      <c r="D175" s="18" t="s">
        <v>12</v>
      </c>
      <c r="E175" s="14" t="s">
        <v>150</v>
      </c>
      <c r="F175" s="135">
        <f>+F291</f>
        <v>0</v>
      </c>
      <c r="G175" s="135">
        <f t="shared" si="27"/>
        <v>0</v>
      </c>
      <c r="H175" s="135">
        <f aca="true" t="shared" si="32" ref="H175:K176">+H291</f>
        <v>0</v>
      </c>
      <c r="I175" s="135">
        <f t="shared" si="32"/>
        <v>0</v>
      </c>
      <c r="J175" s="135">
        <f t="shared" si="32"/>
        <v>0</v>
      </c>
      <c r="K175" s="140">
        <f t="shared" si="32"/>
        <v>0</v>
      </c>
      <c r="L175" s="262"/>
      <c r="M175" s="262"/>
    </row>
    <row r="176" spans="1:13" ht="12.75">
      <c r="A176" s="13">
        <f t="shared" si="29"/>
        <v>161</v>
      </c>
      <c r="B176" s="16"/>
      <c r="C176" s="16"/>
      <c r="D176" s="15">
        <v>50</v>
      </c>
      <c r="E176" s="14" t="s">
        <v>149</v>
      </c>
      <c r="F176" s="135">
        <f>+F292</f>
        <v>0</v>
      </c>
      <c r="G176" s="135">
        <f t="shared" si="27"/>
        <v>0</v>
      </c>
      <c r="H176" s="135">
        <f t="shared" si="32"/>
        <v>0</v>
      </c>
      <c r="I176" s="135">
        <f t="shared" si="32"/>
        <v>0</v>
      </c>
      <c r="J176" s="135">
        <f t="shared" si="32"/>
        <v>0</v>
      </c>
      <c r="K176" s="140">
        <f t="shared" si="32"/>
        <v>0</v>
      </c>
      <c r="L176" s="262"/>
      <c r="M176" s="262"/>
    </row>
    <row r="177" spans="1:16" ht="12.75">
      <c r="A177" s="13">
        <f t="shared" si="29"/>
        <v>162</v>
      </c>
      <c r="B177" s="16"/>
      <c r="C177" s="16"/>
      <c r="D177" s="15"/>
      <c r="E177" s="162" t="s">
        <v>148</v>
      </c>
      <c r="F177" s="134">
        <f>+F179+F267</f>
        <v>0</v>
      </c>
      <c r="G177" s="122">
        <f t="shared" si="27"/>
        <v>8304.67</v>
      </c>
      <c r="H177" s="134">
        <f>+H179+H267</f>
        <v>2202.0099999999998</v>
      </c>
      <c r="I177" s="134">
        <f>+I179+I267</f>
        <v>2039.2199999999998</v>
      </c>
      <c r="J177" s="134">
        <f>+J179+J267</f>
        <v>2032.1599999999999</v>
      </c>
      <c r="K177" s="136">
        <f>+K179+K267</f>
        <v>2031.28</v>
      </c>
      <c r="L177" s="255"/>
      <c r="M177" s="255"/>
      <c r="N177" s="159"/>
      <c r="O177" s="159"/>
      <c r="P177" s="159"/>
    </row>
    <row r="178" spans="1:13" ht="12.75">
      <c r="A178" s="13"/>
      <c r="B178" s="16" t="s">
        <v>128</v>
      </c>
      <c r="C178" s="16" t="s">
        <v>127</v>
      </c>
      <c r="D178" s="21" t="s">
        <v>126</v>
      </c>
      <c r="E178" s="14" t="s">
        <v>147</v>
      </c>
      <c r="F178" s="135"/>
      <c r="G178" s="135"/>
      <c r="H178" s="135"/>
      <c r="I178" s="135"/>
      <c r="J178" s="135"/>
      <c r="K178" s="140"/>
      <c r="L178" s="262"/>
      <c r="M178" s="262"/>
    </row>
    <row r="179" spans="1:16" ht="12.75">
      <c r="A179" s="13">
        <f>A177+1</f>
        <v>163</v>
      </c>
      <c r="B179" s="16"/>
      <c r="C179" s="16"/>
      <c r="D179" s="15"/>
      <c r="E179" s="9" t="s">
        <v>146</v>
      </c>
      <c r="F179" s="134">
        <f>+F180+F214+F256+F259+F260</f>
        <v>0</v>
      </c>
      <c r="G179" s="122">
        <f aca="true" t="shared" si="33" ref="G179:G210">H179+I179+J179+K179</f>
        <v>8204.19</v>
      </c>
      <c r="H179" s="134">
        <f>+H180+H214+H256+H259+H260</f>
        <v>2149.83</v>
      </c>
      <c r="I179" s="134">
        <f>+I180+I214+I256+I259+I260</f>
        <v>2023.12</v>
      </c>
      <c r="J179" s="134">
        <f>+J180+J214+J256+J259+J260</f>
        <v>2016.06</v>
      </c>
      <c r="K179" s="134">
        <f>+K180+K214+K256+K259+K260</f>
        <v>2015.18</v>
      </c>
      <c r="L179" s="255"/>
      <c r="M179" s="255"/>
      <c r="N179" s="159"/>
      <c r="O179" s="159"/>
      <c r="P179" s="159"/>
    </row>
    <row r="180" spans="1:16" ht="12.75">
      <c r="A180" s="13">
        <f t="shared" si="29"/>
        <v>164</v>
      </c>
      <c r="B180" s="16">
        <v>10</v>
      </c>
      <c r="C180" s="16"/>
      <c r="D180" s="15"/>
      <c r="E180" s="9" t="s">
        <v>124</v>
      </c>
      <c r="F180" s="134">
        <f>+F181+F199+F206</f>
        <v>0</v>
      </c>
      <c r="G180" s="122">
        <f t="shared" si="33"/>
        <v>5000</v>
      </c>
      <c r="H180" s="134">
        <f>+H181+H199+H206</f>
        <v>1236.46</v>
      </c>
      <c r="I180" s="134">
        <f>+I181+I199+I206</f>
        <v>1274.6599999999999</v>
      </c>
      <c r="J180" s="134">
        <f>+J181+J199+J206</f>
        <v>1244.44</v>
      </c>
      <c r="K180" s="136">
        <f>+K181+K199+K206</f>
        <v>1244.44</v>
      </c>
      <c r="L180" s="255"/>
      <c r="M180" s="255"/>
      <c r="N180" s="159"/>
      <c r="O180" s="159"/>
      <c r="P180" s="159"/>
    </row>
    <row r="181" spans="1:16" ht="12.75">
      <c r="A181" s="13">
        <f t="shared" si="29"/>
        <v>165</v>
      </c>
      <c r="B181" s="16"/>
      <c r="C181" s="20" t="s">
        <v>12</v>
      </c>
      <c r="D181" s="15"/>
      <c r="E181" s="19" t="s">
        <v>123</v>
      </c>
      <c r="F181" s="134">
        <f>+F182+F183+F184+F185+F186+F187+F188+F189+F190+F191+F192+F193+F194+F195+F196+F197+F198</f>
        <v>0</v>
      </c>
      <c r="G181" s="122">
        <f t="shared" si="33"/>
        <v>3673.7599999999998</v>
      </c>
      <c r="H181" s="134">
        <f>+H182+H183+H184+H185+H186+H187+H188+H189+H190+H191+H192+H193+H194+H195+H196+H197+H198</f>
        <v>903.03</v>
      </c>
      <c r="I181" s="134">
        <f>+I182+I183+I184+I185+I186+I187+I188+I189+I190+I191+I192+I193+I194+I195+I196+I197+I198</f>
        <v>944.15</v>
      </c>
      <c r="J181" s="134">
        <f>+J182+J183+J184+J185+J186+J187+J188+J189+J190+J191+J192+J193+J194+J195+J196+J197+J198</f>
        <v>913.29</v>
      </c>
      <c r="K181" s="136">
        <f>+K182+K183+K184+K185+K186+K187+K188+K189+K190+K191+K192+K193+K194+K195+K196+K197+K198</f>
        <v>913.29</v>
      </c>
      <c r="L181" s="255"/>
      <c r="M181" s="255"/>
      <c r="N181" s="159"/>
      <c r="O181" s="159"/>
      <c r="P181" s="159"/>
    </row>
    <row r="182" spans="1:16" ht="12.75">
      <c r="A182" s="13">
        <f t="shared" si="29"/>
        <v>166</v>
      </c>
      <c r="B182" s="16"/>
      <c r="C182" s="16"/>
      <c r="D182" s="18" t="s">
        <v>12</v>
      </c>
      <c r="E182" s="14" t="s">
        <v>122</v>
      </c>
      <c r="F182" s="133"/>
      <c r="G182" s="135">
        <f t="shared" si="33"/>
        <v>2741.98</v>
      </c>
      <c r="H182" s="133">
        <v>676.75</v>
      </c>
      <c r="I182" s="133">
        <v>715.65</v>
      </c>
      <c r="J182" s="133">
        <v>674.79</v>
      </c>
      <c r="K182" s="133">
        <v>674.79</v>
      </c>
      <c r="L182" s="262"/>
      <c r="M182" s="262"/>
      <c r="N182" s="159"/>
      <c r="O182" s="159"/>
      <c r="P182" s="159"/>
    </row>
    <row r="183" spans="1:16" ht="12.75">
      <c r="A183" s="13">
        <f t="shared" si="29"/>
        <v>167</v>
      </c>
      <c r="B183" s="16"/>
      <c r="C183" s="16"/>
      <c r="D183" s="18" t="s">
        <v>18</v>
      </c>
      <c r="E183" s="14" t="s">
        <v>121</v>
      </c>
      <c r="F183" s="133"/>
      <c r="G183" s="135">
        <f t="shared" si="33"/>
        <v>0</v>
      </c>
      <c r="H183" s="133"/>
      <c r="I183" s="133"/>
      <c r="J183" s="133"/>
      <c r="K183" s="133"/>
      <c r="L183" s="262"/>
      <c r="M183" s="262"/>
      <c r="N183" s="159"/>
      <c r="O183" s="159"/>
      <c r="P183" s="159"/>
    </row>
    <row r="184" spans="1:16" ht="12.75">
      <c r="A184" s="13">
        <f t="shared" si="29"/>
        <v>168</v>
      </c>
      <c r="B184" s="16"/>
      <c r="C184" s="16"/>
      <c r="D184" s="18" t="s">
        <v>28</v>
      </c>
      <c r="E184" s="14" t="s">
        <v>120</v>
      </c>
      <c r="F184" s="133"/>
      <c r="G184" s="135">
        <f t="shared" si="33"/>
        <v>0</v>
      </c>
      <c r="H184" s="133"/>
      <c r="I184" s="133"/>
      <c r="J184" s="133"/>
      <c r="K184" s="133"/>
      <c r="L184" s="262"/>
      <c r="M184" s="262"/>
      <c r="N184" s="159"/>
      <c r="O184" s="159"/>
      <c r="P184" s="159"/>
    </row>
    <row r="185" spans="1:16" ht="12.75">
      <c r="A185" s="13">
        <f t="shared" si="29"/>
        <v>169</v>
      </c>
      <c r="B185" s="16"/>
      <c r="C185" s="16"/>
      <c r="D185" s="18" t="s">
        <v>20</v>
      </c>
      <c r="E185" s="14" t="s">
        <v>119</v>
      </c>
      <c r="F185" s="133"/>
      <c r="G185" s="135">
        <f t="shared" si="33"/>
        <v>0</v>
      </c>
      <c r="H185" s="133"/>
      <c r="I185" s="133"/>
      <c r="J185" s="133"/>
      <c r="K185" s="133"/>
      <c r="L185" s="262"/>
      <c r="M185" s="262"/>
      <c r="N185" s="159"/>
      <c r="O185" s="159"/>
      <c r="P185" s="159"/>
    </row>
    <row r="186" spans="1:16" ht="12.75">
      <c r="A186" s="13">
        <f t="shared" si="29"/>
        <v>170</v>
      </c>
      <c r="B186" s="16"/>
      <c r="C186" s="16"/>
      <c r="D186" s="18" t="s">
        <v>15</v>
      </c>
      <c r="E186" s="14" t="s">
        <v>118</v>
      </c>
      <c r="F186" s="133"/>
      <c r="G186" s="135">
        <f t="shared" si="33"/>
        <v>356.78</v>
      </c>
      <c r="H186" s="133">
        <v>86.28</v>
      </c>
      <c r="I186" s="133">
        <v>83.5</v>
      </c>
      <c r="J186" s="133">
        <v>93.5</v>
      </c>
      <c r="K186" s="133">
        <v>93.5</v>
      </c>
      <c r="L186" s="262"/>
      <c r="M186" s="262"/>
      <c r="N186" s="159"/>
      <c r="O186" s="159"/>
      <c r="P186" s="159"/>
    </row>
    <row r="187" spans="1:16" ht="12.75">
      <c r="A187" s="13">
        <f t="shared" si="29"/>
        <v>171</v>
      </c>
      <c r="B187" s="16"/>
      <c r="C187" s="16"/>
      <c r="D187" s="18" t="s">
        <v>10</v>
      </c>
      <c r="E187" s="14" t="s">
        <v>117</v>
      </c>
      <c r="F187" s="133"/>
      <c r="G187" s="135">
        <f t="shared" si="33"/>
        <v>258</v>
      </c>
      <c r="H187" s="133">
        <v>63</v>
      </c>
      <c r="I187" s="133">
        <v>65</v>
      </c>
      <c r="J187" s="133">
        <v>65</v>
      </c>
      <c r="K187" s="133">
        <v>65</v>
      </c>
      <c r="L187" s="262"/>
      <c r="M187" s="262"/>
      <c r="N187" s="159"/>
      <c r="O187" s="159"/>
      <c r="P187" s="159"/>
    </row>
    <row r="188" spans="1:16" ht="12.75">
      <c r="A188" s="13">
        <f t="shared" si="29"/>
        <v>172</v>
      </c>
      <c r="B188" s="16"/>
      <c r="C188" s="16"/>
      <c r="D188" s="18" t="s">
        <v>82</v>
      </c>
      <c r="E188" s="14" t="s">
        <v>116</v>
      </c>
      <c r="F188" s="133"/>
      <c r="G188" s="135">
        <f t="shared" si="33"/>
        <v>0</v>
      </c>
      <c r="H188" s="133"/>
      <c r="I188" s="133"/>
      <c r="J188" s="133"/>
      <c r="K188" s="133"/>
      <c r="L188" s="262"/>
      <c r="M188" s="262"/>
      <c r="N188" s="159"/>
      <c r="O188" s="159"/>
      <c r="P188" s="159"/>
    </row>
    <row r="189" spans="1:16" ht="12.75">
      <c r="A189" s="13">
        <f t="shared" si="29"/>
        <v>173</v>
      </c>
      <c r="B189" s="16"/>
      <c r="C189" s="16"/>
      <c r="D189" s="18" t="s">
        <v>80</v>
      </c>
      <c r="E189" s="14" t="s">
        <v>115</v>
      </c>
      <c r="F189" s="133"/>
      <c r="G189" s="135">
        <f t="shared" si="33"/>
        <v>0</v>
      </c>
      <c r="H189" s="133"/>
      <c r="I189" s="133"/>
      <c r="J189" s="133"/>
      <c r="K189" s="133"/>
      <c r="L189" s="262"/>
      <c r="M189" s="262"/>
      <c r="N189" s="159"/>
      <c r="O189" s="159"/>
      <c r="P189" s="159"/>
    </row>
    <row r="190" spans="1:16" ht="12.75">
      <c r="A190" s="13">
        <f t="shared" si="29"/>
        <v>174</v>
      </c>
      <c r="B190" s="16"/>
      <c r="C190" s="16"/>
      <c r="D190" s="18" t="s">
        <v>48</v>
      </c>
      <c r="E190" s="14" t="s">
        <v>114</v>
      </c>
      <c r="F190" s="133"/>
      <c r="G190" s="135">
        <f t="shared" si="33"/>
        <v>0</v>
      </c>
      <c r="H190" s="133"/>
      <c r="I190" s="133"/>
      <c r="J190" s="133"/>
      <c r="K190" s="133"/>
      <c r="L190" s="262"/>
      <c r="M190" s="262"/>
      <c r="N190" s="159"/>
      <c r="O190" s="159"/>
      <c r="P190" s="159"/>
    </row>
    <row r="191" spans="1:16" ht="12.75">
      <c r="A191" s="13">
        <f t="shared" si="29"/>
        <v>175</v>
      </c>
      <c r="B191" s="16"/>
      <c r="C191" s="16"/>
      <c r="D191" s="15">
        <v>10</v>
      </c>
      <c r="E191" s="14" t="s">
        <v>113</v>
      </c>
      <c r="F191" s="133"/>
      <c r="G191" s="135">
        <f t="shared" si="33"/>
        <v>6</v>
      </c>
      <c r="H191" s="133"/>
      <c r="I191" s="133">
        <v>2</v>
      </c>
      <c r="J191" s="133">
        <v>2</v>
      </c>
      <c r="K191" s="133">
        <v>2</v>
      </c>
      <c r="L191" s="262"/>
      <c r="M191" s="262"/>
      <c r="N191" s="159"/>
      <c r="O191" s="159"/>
      <c r="P191" s="159"/>
    </row>
    <row r="192" spans="1:16" ht="12.75">
      <c r="A192" s="13">
        <f t="shared" si="29"/>
        <v>176</v>
      </c>
      <c r="B192" s="16"/>
      <c r="C192" s="16"/>
      <c r="D192" s="15">
        <v>11</v>
      </c>
      <c r="E192" s="14" t="s">
        <v>112</v>
      </c>
      <c r="F192" s="133"/>
      <c r="G192" s="135">
        <f t="shared" si="33"/>
        <v>291</v>
      </c>
      <c r="H192" s="133">
        <v>72</v>
      </c>
      <c r="I192" s="133">
        <v>73</v>
      </c>
      <c r="J192" s="133">
        <v>73</v>
      </c>
      <c r="K192" s="133">
        <v>73</v>
      </c>
      <c r="L192" s="262"/>
      <c r="M192" s="262"/>
      <c r="N192" s="159"/>
      <c r="O192" s="159"/>
      <c r="P192" s="159"/>
    </row>
    <row r="193" spans="1:16" ht="12.75">
      <c r="A193" s="13">
        <f t="shared" si="29"/>
        <v>177</v>
      </c>
      <c r="B193" s="16"/>
      <c r="C193" s="16"/>
      <c r="D193" s="15">
        <v>12</v>
      </c>
      <c r="E193" s="14" t="s">
        <v>111</v>
      </c>
      <c r="F193" s="133"/>
      <c r="G193" s="135">
        <f t="shared" si="33"/>
        <v>0</v>
      </c>
      <c r="H193" s="133"/>
      <c r="I193" s="133"/>
      <c r="J193" s="133"/>
      <c r="K193" s="133"/>
      <c r="L193" s="262"/>
      <c r="M193" s="262"/>
      <c r="N193" s="159"/>
      <c r="O193" s="159"/>
      <c r="P193" s="159"/>
    </row>
    <row r="194" spans="1:16" ht="12.75">
      <c r="A194" s="13">
        <f t="shared" si="29"/>
        <v>178</v>
      </c>
      <c r="B194" s="16"/>
      <c r="C194" s="16"/>
      <c r="D194" s="15">
        <v>13</v>
      </c>
      <c r="E194" s="14" t="s">
        <v>110</v>
      </c>
      <c r="F194" s="133"/>
      <c r="G194" s="135">
        <f t="shared" si="33"/>
        <v>0</v>
      </c>
      <c r="H194" s="133"/>
      <c r="I194" s="133"/>
      <c r="J194" s="133"/>
      <c r="K194" s="133"/>
      <c r="L194" s="262"/>
      <c r="M194" s="262"/>
      <c r="N194" s="159"/>
      <c r="O194" s="159"/>
      <c r="P194" s="159"/>
    </row>
    <row r="195" spans="1:16" ht="12.75">
      <c r="A195" s="13">
        <f t="shared" si="29"/>
        <v>179</v>
      </c>
      <c r="B195" s="16"/>
      <c r="C195" s="16"/>
      <c r="D195" s="15">
        <v>14</v>
      </c>
      <c r="E195" s="14" t="s">
        <v>109</v>
      </c>
      <c r="F195" s="133"/>
      <c r="G195" s="135">
        <f t="shared" si="33"/>
        <v>0</v>
      </c>
      <c r="H195" s="133"/>
      <c r="I195" s="133"/>
      <c r="J195" s="133"/>
      <c r="K195" s="133"/>
      <c r="L195" s="262"/>
      <c r="M195" s="262"/>
      <c r="N195" s="159"/>
      <c r="O195" s="159"/>
      <c r="P195" s="159"/>
    </row>
    <row r="196" spans="1:16" ht="12.75">
      <c r="A196" s="13">
        <f t="shared" si="29"/>
        <v>180</v>
      </c>
      <c r="B196" s="16"/>
      <c r="C196" s="16"/>
      <c r="D196" s="15">
        <v>15</v>
      </c>
      <c r="E196" s="14" t="s">
        <v>108</v>
      </c>
      <c r="F196" s="133"/>
      <c r="G196" s="135">
        <f t="shared" si="33"/>
        <v>0</v>
      </c>
      <c r="H196" s="133"/>
      <c r="I196" s="133"/>
      <c r="J196" s="133"/>
      <c r="K196" s="133"/>
      <c r="L196" s="262"/>
      <c r="M196" s="262"/>
      <c r="N196" s="159"/>
      <c r="O196" s="159"/>
      <c r="P196" s="159"/>
    </row>
    <row r="197" spans="1:16" ht="12.75">
      <c r="A197" s="13">
        <f t="shared" si="29"/>
        <v>181</v>
      </c>
      <c r="B197" s="16"/>
      <c r="C197" s="16"/>
      <c r="D197" s="15">
        <v>16</v>
      </c>
      <c r="E197" s="14" t="s">
        <v>107</v>
      </c>
      <c r="F197" s="133"/>
      <c r="G197" s="135">
        <f t="shared" si="33"/>
        <v>0</v>
      </c>
      <c r="H197" s="133"/>
      <c r="I197" s="133"/>
      <c r="J197" s="133"/>
      <c r="K197" s="133"/>
      <c r="L197" s="262"/>
      <c r="M197" s="262"/>
      <c r="N197" s="159"/>
      <c r="O197" s="159"/>
      <c r="P197" s="159"/>
    </row>
    <row r="198" spans="1:16" ht="12.75">
      <c r="A198" s="13">
        <f t="shared" si="29"/>
        <v>182</v>
      </c>
      <c r="B198" s="16"/>
      <c r="C198" s="16"/>
      <c r="D198" s="15">
        <v>30</v>
      </c>
      <c r="E198" s="14" t="s">
        <v>106</v>
      </c>
      <c r="F198" s="133"/>
      <c r="G198" s="135">
        <f t="shared" si="33"/>
        <v>20</v>
      </c>
      <c r="H198" s="133">
        <v>5</v>
      </c>
      <c r="I198" s="133">
        <v>5</v>
      </c>
      <c r="J198" s="133">
        <v>5</v>
      </c>
      <c r="K198" s="133">
        <v>5</v>
      </c>
      <c r="L198" s="262"/>
      <c r="M198" s="262"/>
      <c r="N198" s="159"/>
      <c r="O198" s="159"/>
      <c r="P198" s="159"/>
    </row>
    <row r="199" spans="1:16" ht="12.75">
      <c r="A199" s="13">
        <f t="shared" si="29"/>
        <v>183</v>
      </c>
      <c r="B199" s="16"/>
      <c r="C199" s="20" t="s">
        <v>18</v>
      </c>
      <c r="D199" s="15"/>
      <c r="E199" s="19" t="s">
        <v>105</v>
      </c>
      <c r="F199" s="134">
        <f>+F200+F201+F202+F203+F204+F205</f>
        <v>0</v>
      </c>
      <c r="G199" s="122">
        <f t="shared" si="33"/>
        <v>298.4</v>
      </c>
      <c r="H199" s="134">
        <f>+H200+H201+H202+H203+H204+H205</f>
        <v>75.5</v>
      </c>
      <c r="I199" s="134">
        <f>+I200+I201+I202+I203+I204+I205</f>
        <v>74.5</v>
      </c>
      <c r="J199" s="134">
        <f>+J200+J201+J202+J203+J204+J205</f>
        <v>74.2</v>
      </c>
      <c r="K199" s="136">
        <f>+K200+K201+K202+K203+K204+K205</f>
        <v>74.2</v>
      </c>
      <c r="L199" s="255"/>
      <c r="M199" s="255"/>
      <c r="N199" s="159"/>
      <c r="O199" s="159"/>
      <c r="P199" s="159"/>
    </row>
    <row r="200" spans="1:16" ht="12.75">
      <c r="A200" s="13">
        <f t="shared" si="29"/>
        <v>184</v>
      </c>
      <c r="B200" s="16"/>
      <c r="C200" s="16"/>
      <c r="D200" s="18" t="s">
        <v>12</v>
      </c>
      <c r="E200" s="14" t="s">
        <v>104</v>
      </c>
      <c r="F200" s="133"/>
      <c r="G200" s="135">
        <f t="shared" si="33"/>
        <v>298.4</v>
      </c>
      <c r="H200" s="133">
        <v>75.5</v>
      </c>
      <c r="I200" s="133">
        <v>74.5</v>
      </c>
      <c r="J200" s="133">
        <v>74.2</v>
      </c>
      <c r="K200" s="133">
        <v>74.2</v>
      </c>
      <c r="L200" s="262"/>
      <c r="M200" s="262"/>
      <c r="N200" s="159"/>
      <c r="O200" s="159"/>
      <c r="P200" s="159"/>
    </row>
    <row r="201" spans="1:16" ht="12.75">
      <c r="A201" s="13">
        <f t="shared" si="29"/>
        <v>185</v>
      </c>
      <c r="B201" s="16"/>
      <c r="C201" s="16"/>
      <c r="D201" s="18" t="s">
        <v>18</v>
      </c>
      <c r="E201" s="14" t="s">
        <v>103</v>
      </c>
      <c r="F201" s="133"/>
      <c r="G201" s="135">
        <f t="shared" si="33"/>
        <v>0</v>
      </c>
      <c r="H201" s="133"/>
      <c r="I201" s="133"/>
      <c r="J201" s="133"/>
      <c r="K201" s="137"/>
      <c r="L201" s="262"/>
      <c r="M201" s="262"/>
      <c r="N201" s="159"/>
      <c r="O201" s="159"/>
      <c r="P201" s="159"/>
    </row>
    <row r="202" spans="1:16" ht="12.75">
      <c r="A202" s="13">
        <f t="shared" si="29"/>
        <v>186</v>
      </c>
      <c r="B202" s="16"/>
      <c r="C202" s="16"/>
      <c r="D202" s="18" t="s">
        <v>28</v>
      </c>
      <c r="E202" s="14" t="s">
        <v>102</v>
      </c>
      <c r="F202" s="133"/>
      <c r="G202" s="135">
        <f t="shared" si="33"/>
        <v>0</v>
      </c>
      <c r="H202" s="133"/>
      <c r="I202" s="133"/>
      <c r="J202" s="133"/>
      <c r="K202" s="137"/>
      <c r="L202" s="262"/>
      <c r="M202" s="262"/>
      <c r="N202" s="159"/>
      <c r="O202" s="159"/>
      <c r="P202" s="159"/>
    </row>
    <row r="203" spans="1:16" ht="12.75">
      <c r="A203" s="13">
        <f t="shared" si="29"/>
        <v>187</v>
      </c>
      <c r="B203" s="16"/>
      <c r="C203" s="16"/>
      <c r="D203" s="18" t="s">
        <v>20</v>
      </c>
      <c r="E203" s="14" t="s">
        <v>101</v>
      </c>
      <c r="F203" s="133"/>
      <c r="G203" s="135">
        <f t="shared" si="33"/>
        <v>0</v>
      </c>
      <c r="H203" s="133"/>
      <c r="I203" s="133"/>
      <c r="J203" s="133"/>
      <c r="K203" s="137"/>
      <c r="L203" s="262"/>
      <c r="M203" s="262"/>
      <c r="N203" s="159"/>
      <c r="O203" s="159"/>
      <c r="P203" s="159"/>
    </row>
    <row r="204" spans="1:16" ht="12.75">
      <c r="A204" s="13">
        <f t="shared" si="29"/>
        <v>188</v>
      </c>
      <c r="B204" s="16"/>
      <c r="C204" s="16"/>
      <c r="D204" s="18" t="s">
        <v>15</v>
      </c>
      <c r="E204" s="14" t="s">
        <v>100</v>
      </c>
      <c r="F204" s="133"/>
      <c r="G204" s="135">
        <f t="shared" si="33"/>
        <v>0</v>
      </c>
      <c r="H204" s="133"/>
      <c r="I204" s="133"/>
      <c r="J204" s="133"/>
      <c r="K204" s="137"/>
      <c r="L204" s="262"/>
      <c r="M204" s="262"/>
      <c r="N204" s="159"/>
      <c r="O204" s="159"/>
      <c r="P204" s="159"/>
    </row>
    <row r="205" spans="1:16" ht="12.75">
      <c r="A205" s="13">
        <f t="shared" si="29"/>
        <v>189</v>
      </c>
      <c r="B205" s="16"/>
      <c r="C205" s="16"/>
      <c r="D205" s="15">
        <v>30</v>
      </c>
      <c r="E205" s="14" t="s">
        <v>99</v>
      </c>
      <c r="F205" s="133"/>
      <c r="G205" s="135">
        <f t="shared" si="33"/>
        <v>0</v>
      </c>
      <c r="H205" s="133"/>
      <c r="I205" s="133"/>
      <c r="J205" s="133"/>
      <c r="K205" s="137"/>
      <c r="L205" s="262"/>
      <c r="M205" s="262"/>
      <c r="N205" s="159"/>
      <c r="O205" s="159"/>
      <c r="P205" s="159"/>
    </row>
    <row r="206" spans="1:16" ht="12.75">
      <c r="A206" s="13">
        <f t="shared" si="29"/>
        <v>190</v>
      </c>
      <c r="B206" s="16"/>
      <c r="C206" s="20" t="s">
        <v>28</v>
      </c>
      <c r="D206" s="15"/>
      <c r="E206" s="19" t="s">
        <v>98</v>
      </c>
      <c r="F206" s="134">
        <f>+F207+F208+F209+F210+F211+F212+F213</f>
        <v>0</v>
      </c>
      <c r="G206" s="122">
        <f t="shared" si="33"/>
        <v>1027.8400000000001</v>
      </c>
      <c r="H206" s="134">
        <f>+H207+H208+H209+H210+H211+H212+H213</f>
        <v>257.93</v>
      </c>
      <c r="I206" s="134">
        <f>+I207+I208+I209+I210+I211+I212+I213</f>
        <v>256.01</v>
      </c>
      <c r="J206" s="134">
        <f>+J207+J208+J209+J210+J211+J212+J213</f>
        <v>256.95</v>
      </c>
      <c r="K206" s="136">
        <f>+K207+K208+K209+K210+K211+K212+K213</f>
        <v>256.95</v>
      </c>
      <c r="L206" s="255"/>
      <c r="M206" s="255"/>
      <c r="N206" s="159"/>
      <c r="O206" s="159"/>
      <c r="P206" s="159"/>
    </row>
    <row r="207" spans="1:16" ht="12.75">
      <c r="A207" s="13">
        <f t="shared" si="29"/>
        <v>191</v>
      </c>
      <c r="B207" s="16"/>
      <c r="C207" s="16"/>
      <c r="D207" s="18" t="s">
        <v>12</v>
      </c>
      <c r="E207" s="14" t="s">
        <v>97</v>
      </c>
      <c r="F207" s="133"/>
      <c r="G207" s="135">
        <f t="shared" si="33"/>
        <v>783.8499999999999</v>
      </c>
      <c r="H207" s="133">
        <v>201.45</v>
      </c>
      <c r="I207" s="133">
        <v>193.8</v>
      </c>
      <c r="J207" s="133">
        <v>194.3</v>
      </c>
      <c r="K207" s="133">
        <v>194.3</v>
      </c>
      <c r="L207" s="262"/>
      <c r="M207" s="262"/>
      <c r="N207" s="159"/>
      <c r="O207" s="159"/>
      <c r="P207" s="159"/>
    </row>
    <row r="208" spans="1:16" ht="12.75">
      <c r="A208" s="13">
        <f t="shared" si="29"/>
        <v>192</v>
      </c>
      <c r="B208" s="16"/>
      <c r="C208" s="16"/>
      <c r="D208" s="18" t="s">
        <v>18</v>
      </c>
      <c r="E208" s="14" t="s">
        <v>96</v>
      </c>
      <c r="F208" s="133"/>
      <c r="G208" s="135">
        <f t="shared" si="33"/>
        <v>19.79</v>
      </c>
      <c r="H208" s="133">
        <v>5.28</v>
      </c>
      <c r="I208" s="133">
        <v>4.81</v>
      </c>
      <c r="J208" s="133">
        <v>4.85</v>
      </c>
      <c r="K208" s="133">
        <v>4.85</v>
      </c>
      <c r="L208" s="262"/>
      <c r="M208" s="262"/>
      <c r="N208" s="159"/>
      <c r="O208" s="159"/>
      <c r="P208" s="159"/>
    </row>
    <row r="209" spans="1:16" ht="12.75">
      <c r="A209" s="13">
        <f t="shared" si="29"/>
        <v>193</v>
      </c>
      <c r="B209" s="16"/>
      <c r="C209" s="16"/>
      <c r="D209" s="18" t="s">
        <v>28</v>
      </c>
      <c r="E209" s="14" t="s">
        <v>95</v>
      </c>
      <c r="F209" s="133"/>
      <c r="G209" s="135">
        <f t="shared" si="33"/>
        <v>186.5</v>
      </c>
      <c r="H209" s="133">
        <v>47.7</v>
      </c>
      <c r="I209" s="133">
        <v>46</v>
      </c>
      <c r="J209" s="133">
        <v>46.4</v>
      </c>
      <c r="K209" s="133">
        <v>46.4</v>
      </c>
      <c r="L209" s="262"/>
      <c r="M209" s="262"/>
      <c r="N209" s="159"/>
      <c r="O209" s="159"/>
      <c r="P209" s="159"/>
    </row>
    <row r="210" spans="1:16" ht="12.75">
      <c r="A210" s="13">
        <f t="shared" si="29"/>
        <v>194</v>
      </c>
      <c r="B210" s="16"/>
      <c r="C210" s="16"/>
      <c r="D210" s="18" t="s">
        <v>20</v>
      </c>
      <c r="E210" s="14" t="s">
        <v>94</v>
      </c>
      <c r="F210" s="133"/>
      <c r="G210" s="135">
        <f t="shared" si="33"/>
        <v>11.3</v>
      </c>
      <c r="H210" s="133">
        <v>3.2</v>
      </c>
      <c r="I210" s="133">
        <v>2.7</v>
      </c>
      <c r="J210" s="133">
        <v>2.7</v>
      </c>
      <c r="K210" s="133">
        <v>2.7</v>
      </c>
      <c r="L210" s="262"/>
      <c r="M210" s="262"/>
      <c r="N210" s="159"/>
      <c r="O210" s="159"/>
      <c r="P210" s="159"/>
    </row>
    <row r="211" spans="1:16" ht="12.75">
      <c r="A211" s="13">
        <f t="shared" si="29"/>
        <v>195</v>
      </c>
      <c r="B211" s="16"/>
      <c r="C211" s="16"/>
      <c r="D211" s="18" t="s">
        <v>15</v>
      </c>
      <c r="E211" s="14" t="s">
        <v>93</v>
      </c>
      <c r="F211" s="133"/>
      <c r="G211" s="135">
        <f aca="true" t="shared" si="34" ref="G211:G242">H211+I211+J211+K211</f>
        <v>0</v>
      </c>
      <c r="H211" s="133"/>
      <c r="I211" s="133"/>
      <c r="J211" s="133"/>
      <c r="K211" s="133"/>
      <c r="L211" s="262"/>
      <c r="M211" s="262"/>
      <c r="N211" s="159"/>
      <c r="O211" s="159"/>
      <c r="P211" s="159"/>
    </row>
    <row r="212" spans="1:16" ht="12.75">
      <c r="A212" s="13">
        <f t="shared" si="29"/>
        <v>196</v>
      </c>
      <c r="B212" s="16"/>
      <c r="C212" s="16"/>
      <c r="D212" s="18" t="s">
        <v>10</v>
      </c>
      <c r="E212" s="14" t="s">
        <v>92</v>
      </c>
      <c r="F212" s="133"/>
      <c r="G212" s="135">
        <f t="shared" si="34"/>
        <v>26.4</v>
      </c>
      <c r="H212" s="133">
        <v>0.3</v>
      </c>
      <c r="I212" s="133">
        <v>8.7</v>
      </c>
      <c r="J212" s="133">
        <v>8.7</v>
      </c>
      <c r="K212" s="133">
        <v>8.7</v>
      </c>
      <c r="L212" s="262"/>
      <c r="M212" s="262"/>
      <c r="N212" s="159"/>
      <c r="O212" s="159"/>
      <c r="P212" s="159"/>
    </row>
    <row r="213" spans="1:16" ht="12.75">
      <c r="A213" s="13">
        <f t="shared" si="29"/>
        <v>197</v>
      </c>
      <c r="B213" s="16"/>
      <c r="C213" s="16"/>
      <c r="D213" s="18" t="s">
        <v>82</v>
      </c>
      <c r="E213" s="14" t="s">
        <v>91</v>
      </c>
      <c r="F213" s="133"/>
      <c r="G213" s="135">
        <f t="shared" si="34"/>
        <v>0</v>
      </c>
      <c r="H213" s="133"/>
      <c r="I213" s="133"/>
      <c r="J213" s="133"/>
      <c r="K213" s="133"/>
      <c r="L213" s="262"/>
      <c r="M213" s="262"/>
      <c r="N213" s="159"/>
      <c r="O213" s="159"/>
      <c r="P213" s="159"/>
    </row>
    <row r="214" spans="1:16" ht="12.75">
      <c r="A214" s="13">
        <f t="shared" si="29"/>
        <v>198</v>
      </c>
      <c r="B214" s="16">
        <v>20</v>
      </c>
      <c r="C214" s="16"/>
      <c r="D214" s="15"/>
      <c r="E214" s="19" t="s">
        <v>145</v>
      </c>
      <c r="F214" s="134">
        <f>+F215+F226+F227+F230+F235+F242+F243+F244+F245+F246+F247+F248+F250+F239</f>
        <v>0</v>
      </c>
      <c r="G214" s="122">
        <f t="shared" si="34"/>
        <v>3204.1899999999996</v>
      </c>
      <c r="H214" s="134">
        <f>+H215+H226+H227+H230+H235+H242+H243+H244+H245+H246+H247+H248+H250+H239</f>
        <v>913.37</v>
      </c>
      <c r="I214" s="134">
        <f>+I215+I226+I227+I230+I235+I242+I243+I244+I245+I246+I247+I248+I250+I239</f>
        <v>748.4599999999999</v>
      </c>
      <c r="J214" s="134">
        <f>+J215+J226+J227+J230+J235+J242+J243+J244+J245+J246+J247+J248+J250+J239</f>
        <v>771.62</v>
      </c>
      <c r="K214" s="136">
        <f>+K215+K226+K227+K230+K235+K242+K243+K244+K245+K246+K247+K248+K250+K239</f>
        <v>770.74</v>
      </c>
      <c r="L214" s="255"/>
      <c r="M214" s="255"/>
      <c r="N214" s="159"/>
      <c r="O214" s="159"/>
      <c r="P214" s="159"/>
    </row>
    <row r="215" spans="1:16" ht="12.75">
      <c r="A215" s="13">
        <f aca="true" t="shared" si="35" ref="A215:A278">A214+1</f>
        <v>199</v>
      </c>
      <c r="B215" s="16"/>
      <c r="C215" s="20" t="s">
        <v>12</v>
      </c>
      <c r="D215" s="15"/>
      <c r="E215" s="19" t="s">
        <v>89</v>
      </c>
      <c r="F215" s="134">
        <f>+F216+F217+F218+F219+F220+F221+F222+F223+F224+F225</f>
        <v>0</v>
      </c>
      <c r="G215" s="122">
        <f t="shared" si="34"/>
        <v>1388.82</v>
      </c>
      <c r="H215" s="134">
        <f>+H216+H217+H218+H219+H220+H221+H222+H223+H224+H225</f>
        <v>390.37</v>
      </c>
      <c r="I215" s="134">
        <f>+I216+I217+I218+I219+I220+I221+I222+I223+I224+I225</f>
        <v>351.34999999999997</v>
      </c>
      <c r="J215" s="134">
        <f>+J216+J217+J218+J219+J220+J221+J222+J223+J224+J225</f>
        <v>295.34999999999997</v>
      </c>
      <c r="K215" s="136">
        <f>+K216+K217+K218+K219+K220+K221+K222+K223+K224+K225</f>
        <v>351.75</v>
      </c>
      <c r="L215" s="255"/>
      <c r="M215" s="255"/>
      <c r="N215" s="159"/>
      <c r="O215" s="159"/>
      <c r="P215" s="159"/>
    </row>
    <row r="216" spans="1:16" ht="12.75">
      <c r="A216" s="13">
        <f t="shared" si="35"/>
        <v>200</v>
      </c>
      <c r="B216" s="16"/>
      <c r="C216" s="16"/>
      <c r="D216" s="18" t="s">
        <v>12</v>
      </c>
      <c r="E216" s="14" t="s">
        <v>88</v>
      </c>
      <c r="F216" s="133"/>
      <c r="G216" s="135">
        <f t="shared" si="34"/>
        <v>28</v>
      </c>
      <c r="H216" s="133">
        <v>7.2</v>
      </c>
      <c r="I216" s="133">
        <v>5.6</v>
      </c>
      <c r="J216" s="133">
        <v>7.6</v>
      </c>
      <c r="K216" s="133">
        <v>7.6</v>
      </c>
      <c r="L216" s="262"/>
      <c r="M216" s="262"/>
      <c r="N216" s="159"/>
      <c r="O216" s="159"/>
      <c r="P216" s="159"/>
    </row>
    <row r="217" spans="1:16" ht="12.75">
      <c r="A217" s="13">
        <f t="shared" si="35"/>
        <v>201</v>
      </c>
      <c r="B217" s="16"/>
      <c r="C217" s="16"/>
      <c r="D217" s="18" t="s">
        <v>18</v>
      </c>
      <c r="E217" s="14" t="s">
        <v>87</v>
      </c>
      <c r="F217" s="133"/>
      <c r="G217" s="135">
        <f t="shared" si="34"/>
        <v>29</v>
      </c>
      <c r="H217" s="133">
        <v>7</v>
      </c>
      <c r="I217" s="133">
        <v>6</v>
      </c>
      <c r="J217" s="133">
        <v>8</v>
      </c>
      <c r="K217" s="133">
        <v>8</v>
      </c>
      <c r="L217" s="262"/>
      <c r="M217" s="262"/>
      <c r="N217" s="159"/>
      <c r="O217" s="159"/>
      <c r="P217" s="159"/>
    </row>
    <row r="218" spans="1:16" ht="12.75">
      <c r="A218" s="13">
        <f t="shared" si="35"/>
        <v>202</v>
      </c>
      <c r="B218" s="16"/>
      <c r="C218" s="16"/>
      <c r="D218" s="18" t="s">
        <v>28</v>
      </c>
      <c r="E218" s="14" t="s">
        <v>86</v>
      </c>
      <c r="F218" s="133"/>
      <c r="G218" s="135">
        <f t="shared" si="34"/>
        <v>558.38</v>
      </c>
      <c r="H218" s="133">
        <v>158.38</v>
      </c>
      <c r="I218" s="133">
        <v>150</v>
      </c>
      <c r="J218" s="133">
        <v>100</v>
      </c>
      <c r="K218" s="133">
        <v>150</v>
      </c>
      <c r="L218" s="262"/>
      <c r="M218" s="262"/>
      <c r="N218" s="159"/>
      <c r="O218" s="159"/>
      <c r="P218" s="159"/>
    </row>
    <row r="219" spans="1:16" ht="12.75">
      <c r="A219" s="13">
        <f t="shared" si="35"/>
        <v>203</v>
      </c>
      <c r="B219" s="16"/>
      <c r="C219" s="16"/>
      <c r="D219" s="18" t="s">
        <v>20</v>
      </c>
      <c r="E219" s="14" t="s">
        <v>85</v>
      </c>
      <c r="F219" s="133"/>
      <c r="G219" s="135">
        <f t="shared" si="34"/>
        <v>190.09</v>
      </c>
      <c r="H219" s="133">
        <v>40.09</v>
      </c>
      <c r="I219" s="133">
        <v>50</v>
      </c>
      <c r="J219" s="133">
        <v>50</v>
      </c>
      <c r="K219" s="133">
        <v>50</v>
      </c>
      <c r="L219" s="262"/>
      <c r="M219" s="262"/>
      <c r="N219" s="159"/>
      <c r="O219" s="159"/>
      <c r="P219" s="159"/>
    </row>
    <row r="220" spans="1:16" ht="12.75">
      <c r="A220" s="13">
        <f t="shared" si="35"/>
        <v>204</v>
      </c>
      <c r="B220" s="16"/>
      <c r="C220" s="16"/>
      <c r="D220" s="18" t="s">
        <v>15</v>
      </c>
      <c r="E220" s="14" t="s">
        <v>84</v>
      </c>
      <c r="F220" s="133"/>
      <c r="G220" s="135">
        <f t="shared" si="34"/>
        <v>35</v>
      </c>
      <c r="H220" s="133">
        <v>10</v>
      </c>
      <c r="I220" s="133">
        <v>10</v>
      </c>
      <c r="J220" s="133">
        <v>10</v>
      </c>
      <c r="K220" s="133">
        <v>5</v>
      </c>
      <c r="L220" s="262"/>
      <c r="M220" s="262"/>
      <c r="N220" s="159"/>
      <c r="O220" s="159"/>
      <c r="P220" s="159"/>
    </row>
    <row r="221" spans="1:16" ht="12.75">
      <c r="A221" s="13">
        <f t="shared" si="35"/>
        <v>205</v>
      </c>
      <c r="B221" s="16"/>
      <c r="C221" s="16"/>
      <c r="D221" s="18" t="s">
        <v>10</v>
      </c>
      <c r="E221" s="14" t="s">
        <v>83</v>
      </c>
      <c r="F221" s="133"/>
      <c r="G221" s="135">
        <f t="shared" si="34"/>
        <v>12</v>
      </c>
      <c r="H221" s="133">
        <v>3</v>
      </c>
      <c r="I221" s="133">
        <v>3</v>
      </c>
      <c r="J221" s="133">
        <v>3</v>
      </c>
      <c r="K221" s="133">
        <v>3</v>
      </c>
      <c r="L221" s="262"/>
      <c r="M221" s="262"/>
      <c r="N221" s="159"/>
      <c r="O221" s="159"/>
      <c r="P221" s="159"/>
    </row>
    <row r="222" spans="1:16" ht="12.75">
      <c r="A222" s="13">
        <f t="shared" si="35"/>
        <v>206</v>
      </c>
      <c r="B222" s="16"/>
      <c r="C222" s="16"/>
      <c r="D222" s="18" t="s">
        <v>82</v>
      </c>
      <c r="E222" s="14" t="s">
        <v>81</v>
      </c>
      <c r="F222" s="133"/>
      <c r="G222" s="135">
        <f t="shared" si="34"/>
        <v>0</v>
      </c>
      <c r="H222" s="133"/>
      <c r="I222" s="133"/>
      <c r="J222" s="133"/>
      <c r="K222" s="133"/>
      <c r="L222" s="262"/>
      <c r="M222" s="262"/>
      <c r="N222" s="159"/>
      <c r="O222" s="159"/>
      <c r="P222" s="159"/>
    </row>
    <row r="223" spans="1:16" ht="12.75">
      <c r="A223" s="13">
        <f t="shared" si="35"/>
        <v>207</v>
      </c>
      <c r="B223" s="16"/>
      <c r="C223" s="16"/>
      <c r="D223" s="18" t="s">
        <v>80</v>
      </c>
      <c r="E223" s="14" t="s">
        <v>79</v>
      </c>
      <c r="F223" s="133"/>
      <c r="G223" s="135">
        <f t="shared" si="34"/>
        <v>19.3</v>
      </c>
      <c r="H223" s="133">
        <v>3.9</v>
      </c>
      <c r="I223" s="133">
        <v>4.8</v>
      </c>
      <c r="J223" s="133">
        <v>4.8</v>
      </c>
      <c r="K223" s="133">
        <v>5.8</v>
      </c>
      <c r="L223" s="262"/>
      <c r="M223" s="262"/>
      <c r="N223" s="159"/>
      <c r="O223" s="159"/>
      <c r="P223" s="159"/>
    </row>
    <row r="224" spans="1:16" ht="12.75">
      <c r="A224" s="13">
        <f t="shared" si="35"/>
        <v>208</v>
      </c>
      <c r="B224" s="16"/>
      <c r="C224" s="16"/>
      <c r="D224" s="18" t="s">
        <v>48</v>
      </c>
      <c r="E224" s="14" t="s">
        <v>78</v>
      </c>
      <c r="F224" s="133"/>
      <c r="G224" s="135">
        <f t="shared" si="34"/>
        <v>249.40000000000003</v>
      </c>
      <c r="H224" s="133">
        <v>80.5</v>
      </c>
      <c r="I224" s="133">
        <v>61.3</v>
      </c>
      <c r="J224" s="133">
        <v>51.3</v>
      </c>
      <c r="K224" s="133">
        <v>56.3</v>
      </c>
      <c r="L224" s="262"/>
      <c r="M224" s="262"/>
      <c r="N224" s="159"/>
      <c r="O224" s="159"/>
      <c r="P224" s="159"/>
    </row>
    <row r="225" spans="1:16" ht="12.75">
      <c r="A225" s="13">
        <f t="shared" si="35"/>
        <v>209</v>
      </c>
      <c r="B225" s="16"/>
      <c r="C225" s="16"/>
      <c r="D225" s="15">
        <v>30</v>
      </c>
      <c r="E225" s="14" t="s">
        <v>77</v>
      </c>
      <c r="F225" s="133"/>
      <c r="G225" s="135">
        <f t="shared" si="34"/>
        <v>267.65</v>
      </c>
      <c r="H225" s="133">
        <v>80.3</v>
      </c>
      <c r="I225" s="133">
        <v>60.65</v>
      </c>
      <c r="J225" s="133">
        <v>60.65</v>
      </c>
      <c r="K225" s="133">
        <v>66.05</v>
      </c>
      <c r="L225" s="262"/>
      <c r="M225" s="262"/>
      <c r="N225" s="159"/>
      <c r="O225" s="159"/>
      <c r="P225" s="159"/>
    </row>
    <row r="226" spans="1:16" ht="12.75">
      <c r="A226" s="13">
        <f t="shared" si="35"/>
        <v>210</v>
      </c>
      <c r="B226" s="16"/>
      <c r="C226" s="20" t="s">
        <v>18</v>
      </c>
      <c r="D226" s="21"/>
      <c r="E226" s="9" t="s">
        <v>76</v>
      </c>
      <c r="F226" s="133"/>
      <c r="G226" s="135">
        <f t="shared" si="34"/>
        <v>170</v>
      </c>
      <c r="H226" s="133">
        <v>20</v>
      </c>
      <c r="I226" s="133">
        <v>50</v>
      </c>
      <c r="J226" s="133">
        <v>50</v>
      </c>
      <c r="K226" s="133">
        <v>50</v>
      </c>
      <c r="L226" s="262"/>
      <c r="M226" s="262"/>
      <c r="N226" s="159"/>
      <c r="O226" s="159"/>
      <c r="P226" s="159"/>
    </row>
    <row r="227" spans="1:16" ht="12.75">
      <c r="A227" s="13">
        <f t="shared" si="35"/>
        <v>211</v>
      </c>
      <c r="B227" s="16"/>
      <c r="C227" s="20" t="s">
        <v>28</v>
      </c>
      <c r="D227" s="21"/>
      <c r="E227" s="9" t="s">
        <v>75</v>
      </c>
      <c r="F227" s="134">
        <f>+F228+F229</f>
        <v>0</v>
      </c>
      <c r="G227" s="122">
        <f t="shared" si="34"/>
        <v>295</v>
      </c>
      <c r="H227" s="134">
        <f>+H228+H229</f>
        <v>61</v>
      </c>
      <c r="I227" s="134">
        <f>+I228+I229</f>
        <v>60</v>
      </c>
      <c r="J227" s="134">
        <f>+J228+J229</f>
        <v>86</v>
      </c>
      <c r="K227" s="136">
        <f>+K228+K229</f>
        <v>88</v>
      </c>
      <c r="L227" s="255"/>
      <c r="M227" s="255"/>
      <c r="N227" s="159"/>
      <c r="O227" s="159"/>
      <c r="P227" s="159"/>
    </row>
    <row r="228" spans="1:16" ht="12.75">
      <c r="A228" s="13">
        <f t="shared" si="35"/>
        <v>212</v>
      </c>
      <c r="B228" s="16"/>
      <c r="C228" s="16"/>
      <c r="D228" s="18" t="s">
        <v>12</v>
      </c>
      <c r="E228" s="14" t="s">
        <v>74</v>
      </c>
      <c r="F228" s="133"/>
      <c r="G228" s="135">
        <f t="shared" si="34"/>
        <v>275</v>
      </c>
      <c r="H228" s="133">
        <v>60</v>
      </c>
      <c r="I228" s="133">
        <v>60</v>
      </c>
      <c r="J228" s="133">
        <v>85</v>
      </c>
      <c r="K228" s="133">
        <v>70</v>
      </c>
      <c r="L228" s="262"/>
      <c r="M228" s="262"/>
      <c r="N228" s="159"/>
      <c r="O228" s="159"/>
      <c r="P228" s="159"/>
    </row>
    <row r="229" spans="1:16" ht="12.75">
      <c r="A229" s="13">
        <f t="shared" si="35"/>
        <v>213</v>
      </c>
      <c r="B229" s="16"/>
      <c r="C229" s="16"/>
      <c r="D229" s="18" t="s">
        <v>18</v>
      </c>
      <c r="E229" s="14" t="s">
        <v>73</v>
      </c>
      <c r="F229" s="133"/>
      <c r="G229" s="135">
        <f t="shared" si="34"/>
        <v>20</v>
      </c>
      <c r="H229" s="133">
        <v>1</v>
      </c>
      <c r="I229" s="133">
        <v>0</v>
      </c>
      <c r="J229" s="133">
        <v>1</v>
      </c>
      <c r="K229" s="133">
        <v>18</v>
      </c>
      <c r="L229" s="262"/>
      <c r="M229" s="262"/>
      <c r="N229" s="159"/>
      <c r="O229" s="159"/>
      <c r="P229" s="159"/>
    </row>
    <row r="230" spans="1:16" ht="12.75">
      <c r="A230" s="13">
        <f t="shared" si="35"/>
        <v>214</v>
      </c>
      <c r="B230" s="16"/>
      <c r="C230" s="20" t="s">
        <v>20</v>
      </c>
      <c r="D230" s="15"/>
      <c r="E230" s="9" t="s">
        <v>72</v>
      </c>
      <c r="F230" s="134">
        <f>+F231+F232+F233+F234</f>
        <v>0</v>
      </c>
      <c r="G230" s="122">
        <f t="shared" si="34"/>
        <v>1140.5700000000002</v>
      </c>
      <c r="H230" s="134">
        <f>+H231+H232+H233+H234</f>
        <v>390</v>
      </c>
      <c r="I230" s="134">
        <f>+I231+I232+I233+I234</f>
        <v>230.51</v>
      </c>
      <c r="J230" s="134">
        <f>+J231+J232+J233+J234</f>
        <v>294.17</v>
      </c>
      <c r="K230" s="136">
        <f>+K231+K232+K233+K234</f>
        <v>225.89000000000001</v>
      </c>
      <c r="L230" s="255"/>
      <c r="M230" s="255"/>
      <c r="N230" s="159"/>
      <c r="O230" s="159"/>
      <c r="P230" s="159"/>
    </row>
    <row r="231" spans="1:16" ht="12.75">
      <c r="A231" s="13">
        <f t="shared" si="35"/>
        <v>215</v>
      </c>
      <c r="B231" s="16"/>
      <c r="C231" s="16"/>
      <c r="D231" s="18" t="s">
        <v>12</v>
      </c>
      <c r="E231" s="14" t="s">
        <v>71</v>
      </c>
      <c r="F231" s="133"/>
      <c r="G231" s="135">
        <f t="shared" si="34"/>
        <v>724.1999999999999</v>
      </c>
      <c r="H231" s="133">
        <v>290</v>
      </c>
      <c r="I231" s="133">
        <v>120.4</v>
      </c>
      <c r="J231" s="133">
        <v>193.4</v>
      </c>
      <c r="K231" s="133">
        <v>120.4</v>
      </c>
      <c r="L231" s="262"/>
      <c r="M231" s="262"/>
      <c r="N231" s="159"/>
      <c r="O231" s="159"/>
      <c r="P231" s="159"/>
    </row>
    <row r="232" spans="1:16" ht="12.75">
      <c r="A232" s="13">
        <f t="shared" si="35"/>
        <v>216</v>
      </c>
      <c r="B232" s="16"/>
      <c r="C232" s="16"/>
      <c r="D232" s="18" t="s">
        <v>18</v>
      </c>
      <c r="E232" s="14" t="s">
        <v>70</v>
      </c>
      <c r="F232" s="133"/>
      <c r="G232" s="135">
        <f t="shared" si="34"/>
        <v>199.87</v>
      </c>
      <c r="H232" s="133">
        <v>50</v>
      </c>
      <c r="I232" s="133">
        <v>49.61</v>
      </c>
      <c r="J232" s="133">
        <v>50.27</v>
      </c>
      <c r="K232" s="133">
        <v>49.99</v>
      </c>
      <c r="L232" s="262"/>
      <c r="M232" s="262"/>
      <c r="N232" s="159"/>
      <c r="O232" s="159"/>
      <c r="P232" s="159"/>
    </row>
    <row r="233" spans="1:16" ht="12.75">
      <c r="A233" s="13">
        <f t="shared" si="35"/>
        <v>217</v>
      </c>
      <c r="B233" s="16"/>
      <c r="C233" s="16"/>
      <c r="D233" s="18" t="s">
        <v>28</v>
      </c>
      <c r="E233" s="14" t="s">
        <v>69</v>
      </c>
      <c r="F233" s="133"/>
      <c r="G233" s="135">
        <f t="shared" si="34"/>
        <v>181.5</v>
      </c>
      <c r="H233" s="133">
        <v>40</v>
      </c>
      <c r="I233" s="133">
        <v>50.5</v>
      </c>
      <c r="J233" s="133">
        <v>40.5</v>
      </c>
      <c r="K233" s="133">
        <v>50.5</v>
      </c>
      <c r="L233" s="262"/>
      <c r="M233" s="262"/>
      <c r="N233" s="159"/>
      <c r="O233" s="159"/>
      <c r="P233" s="159"/>
    </row>
    <row r="234" spans="1:16" ht="12.75">
      <c r="A234" s="13">
        <f t="shared" si="35"/>
        <v>218</v>
      </c>
      <c r="B234" s="16"/>
      <c r="C234" s="16"/>
      <c r="D234" s="18" t="s">
        <v>20</v>
      </c>
      <c r="E234" s="14" t="s">
        <v>68</v>
      </c>
      <c r="F234" s="133"/>
      <c r="G234" s="135">
        <f t="shared" si="34"/>
        <v>35</v>
      </c>
      <c r="H234" s="133">
        <v>10</v>
      </c>
      <c r="I234" s="133">
        <v>10</v>
      </c>
      <c r="J234" s="133">
        <v>10</v>
      </c>
      <c r="K234" s="133">
        <v>5</v>
      </c>
      <c r="L234" s="262"/>
      <c r="M234" s="262"/>
      <c r="N234" s="159"/>
      <c r="O234" s="159"/>
      <c r="P234" s="159"/>
    </row>
    <row r="235" spans="1:16" ht="12.75">
      <c r="A235" s="13">
        <f t="shared" si="35"/>
        <v>219</v>
      </c>
      <c r="B235" s="16"/>
      <c r="C235" s="20" t="s">
        <v>15</v>
      </c>
      <c r="D235" s="15"/>
      <c r="E235" s="19" t="s">
        <v>67</v>
      </c>
      <c r="F235" s="134">
        <f>+F236+F237+F238</f>
        <v>0</v>
      </c>
      <c r="G235" s="122">
        <f t="shared" si="34"/>
        <v>25</v>
      </c>
      <c r="H235" s="134">
        <f>+H236+H237+H238</f>
        <v>5</v>
      </c>
      <c r="I235" s="134">
        <f>+I236+I237+I238</f>
        <v>5</v>
      </c>
      <c r="J235" s="134">
        <f>+J236+J237+J238</f>
        <v>10</v>
      </c>
      <c r="K235" s="136">
        <f>+K236+K237+K238</f>
        <v>5</v>
      </c>
      <c r="L235" s="255"/>
      <c r="M235" s="255"/>
      <c r="N235" s="159"/>
      <c r="O235" s="159"/>
      <c r="P235" s="159"/>
    </row>
    <row r="236" spans="1:16" ht="12.75">
      <c r="A236" s="13">
        <f t="shared" si="35"/>
        <v>220</v>
      </c>
      <c r="B236" s="16"/>
      <c r="C236" s="16"/>
      <c r="D236" s="18" t="s">
        <v>12</v>
      </c>
      <c r="E236" s="14" t="s">
        <v>66</v>
      </c>
      <c r="F236" s="133"/>
      <c r="G236" s="135">
        <f t="shared" si="34"/>
        <v>0</v>
      </c>
      <c r="H236" s="133"/>
      <c r="I236" s="133"/>
      <c r="J236" s="133"/>
      <c r="K236" s="133"/>
      <c r="L236" s="262"/>
      <c r="M236" s="262"/>
      <c r="N236" s="159"/>
      <c r="O236" s="159"/>
      <c r="P236" s="159"/>
    </row>
    <row r="237" spans="1:16" ht="12.75">
      <c r="A237" s="13">
        <f t="shared" si="35"/>
        <v>221</v>
      </c>
      <c r="B237" s="16"/>
      <c r="C237" s="16"/>
      <c r="D237" s="18" t="s">
        <v>28</v>
      </c>
      <c r="E237" s="14" t="s">
        <v>65</v>
      </c>
      <c r="F237" s="133"/>
      <c r="G237" s="135">
        <f t="shared" si="34"/>
        <v>0</v>
      </c>
      <c r="H237" s="133"/>
      <c r="I237" s="133"/>
      <c r="J237" s="133"/>
      <c r="K237" s="133"/>
      <c r="L237" s="262"/>
      <c r="M237" s="262"/>
      <c r="N237" s="159"/>
      <c r="O237" s="159"/>
      <c r="P237" s="159"/>
    </row>
    <row r="238" spans="1:16" ht="12.75">
      <c r="A238" s="13">
        <f t="shared" si="35"/>
        <v>222</v>
      </c>
      <c r="B238" s="16"/>
      <c r="C238" s="16"/>
      <c r="D238" s="15">
        <v>30</v>
      </c>
      <c r="E238" s="14" t="s">
        <v>64</v>
      </c>
      <c r="F238" s="133"/>
      <c r="G238" s="135">
        <f t="shared" si="34"/>
        <v>25</v>
      </c>
      <c r="H238" s="133">
        <v>5</v>
      </c>
      <c r="I238" s="133">
        <v>5</v>
      </c>
      <c r="J238" s="133">
        <v>10</v>
      </c>
      <c r="K238" s="133">
        <v>5</v>
      </c>
      <c r="L238" s="262"/>
      <c r="M238" s="262"/>
      <c r="N238" s="159"/>
      <c r="O238" s="159"/>
      <c r="P238" s="159"/>
    </row>
    <row r="239" spans="1:16" ht="12.75">
      <c r="A239" s="13">
        <f t="shared" si="35"/>
        <v>223</v>
      </c>
      <c r="B239" s="16"/>
      <c r="C239" s="20" t="s">
        <v>10</v>
      </c>
      <c r="D239" s="15"/>
      <c r="E239" s="9" t="s">
        <v>63</v>
      </c>
      <c r="F239" s="134">
        <f>+F240+F241</f>
        <v>0</v>
      </c>
      <c r="G239" s="122">
        <f t="shared" si="34"/>
        <v>3</v>
      </c>
      <c r="H239" s="134">
        <f>+H240+H241</f>
        <v>0.5</v>
      </c>
      <c r="I239" s="134">
        <f>+I240+I241</f>
        <v>0.5</v>
      </c>
      <c r="J239" s="134">
        <f>+J240+J241</f>
        <v>1</v>
      </c>
      <c r="K239" s="136">
        <f>+K240+K241</f>
        <v>1</v>
      </c>
      <c r="L239" s="255"/>
      <c r="M239" s="255"/>
      <c r="N239" s="159"/>
      <c r="O239" s="159"/>
      <c r="P239" s="159"/>
    </row>
    <row r="240" spans="1:16" ht="12.75">
      <c r="A240" s="13">
        <f t="shared" si="35"/>
        <v>224</v>
      </c>
      <c r="B240" s="16"/>
      <c r="C240" s="16"/>
      <c r="D240" s="18" t="s">
        <v>12</v>
      </c>
      <c r="E240" s="29" t="s">
        <v>62</v>
      </c>
      <c r="F240" s="133"/>
      <c r="G240" s="135">
        <f t="shared" si="34"/>
        <v>3</v>
      </c>
      <c r="H240" s="133">
        <v>0.5</v>
      </c>
      <c r="I240" s="133">
        <v>0.5</v>
      </c>
      <c r="J240" s="133">
        <v>1</v>
      </c>
      <c r="K240" s="133">
        <v>1</v>
      </c>
      <c r="L240" s="262"/>
      <c r="M240" s="262"/>
      <c r="N240" s="159"/>
      <c r="O240" s="159"/>
      <c r="P240" s="159"/>
    </row>
    <row r="241" spans="1:16" ht="12.75">
      <c r="A241" s="13">
        <f t="shared" si="35"/>
        <v>225</v>
      </c>
      <c r="B241" s="16"/>
      <c r="C241" s="16"/>
      <c r="D241" s="18" t="s">
        <v>18</v>
      </c>
      <c r="E241" s="14" t="s">
        <v>61</v>
      </c>
      <c r="F241" s="133"/>
      <c r="G241" s="135">
        <f t="shared" si="34"/>
        <v>0</v>
      </c>
      <c r="H241" s="133"/>
      <c r="I241" s="133"/>
      <c r="J241" s="133"/>
      <c r="K241" s="133"/>
      <c r="L241" s="262"/>
      <c r="M241" s="262"/>
      <c r="N241" s="159"/>
      <c r="O241" s="159"/>
      <c r="P241" s="159"/>
    </row>
    <row r="242" spans="1:16" ht="12.75">
      <c r="A242" s="13">
        <f t="shared" si="35"/>
        <v>226</v>
      </c>
      <c r="B242" s="16"/>
      <c r="C242" s="20" t="s">
        <v>48</v>
      </c>
      <c r="D242" s="15"/>
      <c r="E242" s="19" t="s">
        <v>60</v>
      </c>
      <c r="F242" s="133"/>
      <c r="G242" s="135">
        <f t="shared" si="34"/>
        <v>94.30000000000001</v>
      </c>
      <c r="H242" s="133">
        <v>20</v>
      </c>
      <c r="I242" s="133">
        <v>25.1</v>
      </c>
      <c r="J242" s="133">
        <v>20.1</v>
      </c>
      <c r="K242" s="133">
        <v>29.1</v>
      </c>
      <c r="L242" s="262"/>
      <c r="M242" s="262"/>
      <c r="N242" s="159"/>
      <c r="O242" s="159"/>
      <c r="P242" s="159"/>
    </row>
    <row r="243" spans="1:16" ht="12.75">
      <c r="A243" s="13">
        <f t="shared" si="35"/>
        <v>227</v>
      </c>
      <c r="B243" s="16"/>
      <c r="C243" s="16">
        <v>10</v>
      </c>
      <c r="D243" s="15"/>
      <c r="E243" s="19" t="s">
        <v>59</v>
      </c>
      <c r="F243" s="133"/>
      <c r="G243" s="135">
        <f aca="true" t="shared" si="36" ref="G243:G279">H243+I243+J243+K243</f>
        <v>0</v>
      </c>
      <c r="H243" s="133"/>
      <c r="I243" s="133"/>
      <c r="J243" s="133"/>
      <c r="K243" s="133"/>
      <c r="L243" s="262"/>
      <c r="M243" s="262"/>
      <c r="N243" s="159"/>
      <c r="O243" s="159"/>
      <c r="P243" s="159"/>
    </row>
    <row r="244" spans="1:16" ht="12.75">
      <c r="A244" s="13">
        <f t="shared" si="35"/>
        <v>228</v>
      </c>
      <c r="B244" s="16"/>
      <c r="C244" s="16">
        <v>11</v>
      </c>
      <c r="D244" s="15"/>
      <c r="E244" s="19" t="s">
        <v>58</v>
      </c>
      <c r="F244" s="133"/>
      <c r="G244" s="135">
        <f t="shared" si="36"/>
        <v>0.5</v>
      </c>
      <c r="H244" s="133">
        <v>0.5</v>
      </c>
      <c r="I244" s="133"/>
      <c r="J244" s="133"/>
      <c r="K244" s="133"/>
      <c r="L244" s="262"/>
      <c r="M244" s="262"/>
      <c r="N244" s="159"/>
      <c r="O244" s="159"/>
      <c r="P244" s="159"/>
    </row>
    <row r="245" spans="1:16" ht="12.75">
      <c r="A245" s="13">
        <f t="shared" si="35"/>
        <v>229</v>
      </c>
      <c r="B245" s="16"/>
      <c r="C245" s="16">
        <v>12</v>
      </c>
      <c r="D245" s="15"/>
      <c r="E245" s="19" t="s">
        <v>57</v>
      </c>
      <c r="F245" s="133"/>
      <c r="G245" s="135">
        <f t="shared" si="36"/>
        <v>30</v>
      </c>
      <c r="H245" s="133">
        <v>12</v>
      </c>
      <c r="I245" s="133">
        <v>6</v>
      </c>
      <c r="J245" s="133">
        <v>6</v>
      </c>
      <c r="K245" s="133">
        <v>6</v>
      </c>
      <c r="L245" s="262"/>
      <c r="M245" s="262"/>
      <c r="N245" s="159"/>
      <c r="O245" s="159"/>
      <c r="P245" s="159"/>
    </row>
    <row r="246" spans="1:16" ht="12.75">
      <c r="A246" s="13">
        <f t="shared" si="35"/>
        <v>230</v>
      </c>
      <c r="B246" s="16"/>
      <c r="C246" s="16">
        <v>13</v>
      </c>
      <c r="D246" s="15"/>
      <c r="E246" s="19" t="s">
        <v>56</v>
      </c>
      <c r="F246" s="133"/>
      <c r="G246" s="135">
        <f t="shared" si="36"/>
        <v>12</v>
      </c>
      <c r="H246" s="133">
        <v>6</v>
      </c>
      <c r="I246" s="133">
        <v>6</v>
      </c>
      <c r="J246" s="133"/>
      <c r="K246" s="133"/>
      <c r="L246" s="262"/>
      <c r="M246" s="262"/>
      <c r="N246" s="159"/>
      <c r="O246" s="159"/>
      <c r="P246" s="159"/>
    </row>
    <row r="247" spans="1:16" ht="12.75">
      <c r="A247" s="13">
        <f t="shared" si="35"/>
        <v>231</v>
      </c>
      <c r="B247" s="16"/>
      <c r="C247" s="16">
        <v>14</v>
      </c>
      <c r="D247" s="15"/>
      <c r="E247" s="19" t="s">
        <v>55</v>
      </c>
      <c r="F247" s="133"/>
      <c r="G247" s="135">
        <f t="shared" si="36"/>
        <v>35</v>
      </c>
      <c r="H247" s="133">
        <v>8</v>
      </c>
      <c r="I247" s="133">
        <v>9</v>
      </c>
      <c r="J247" s="133">
        <v>9</v>
      </c>
      <c r="K247" s="133">
        <v>9</v>
      </c>
      <c r="L247" s="262"/>
      <c r="M247" s="262"/>
      <c r="N247" s="159"/>
      <c r="O247" s="159"/>
      <c r="P247" s="159"/>
    </row>
    <row r="248" spans="1:16" ht="12.75">
      <c r="A248" s="13">
        <f t="shared" si="35"/>
        <v>232</v>
      </c>
      <c r="B248" s="16"/>
      <c r="C248" s="16">
        <v>25</v>
      </c>
      <c r="D248" s="15"/>
      <c r="E248" s="19" t="s">
        <v>54</v>
      </c>
      <c r="F248" s="133"/>
      <c r="G248" s="135">
        <f t="shared" si="36"/>
        <v>0</v>
      </c>
      <c r="H248" s="133"/>
      <c r="I248" s="133"/>
      <c r="J248" s="133"/>
      <c r="K248" s="133"/>
      <c r="L248" s="262"/>
      <c r="M248" s="262"/>
      <c r="N248" s="159"/>
      <c r="O248" s="159"/>
      <c r="P248" s="159"/>
    </row>
    <row r="249" spans="1:16" ht="12.75">
      <c r="A249" s="13">
        <f t="shared" si="35"/>
        <v>233</v>
      </c>
      <c r="B249" s="16"/>
      <c r="C249" s="16">
        <v>27</v>
      </c>
      <c r="D249" s="15"/>
      <c r="E249" s="19" t="s">
        <v>53</v>
      </c>
      <c r="F249" s="133"/>
      <c r="G249" s="135">
        <f t="shared" si="36"/>
        <v>0</v>
      </c>
      <c r="H249" s="133"/>
      <c r="I249" s="133"/>
      <c r="J249" s="133"/>
      <c r="K249" s="133"/>
      <c r="L249" s="262"/>
      <c r="M249" s="262"/>
      <c r="N249" s="159"/>
      <c r="O249" s="159"/>
      <c r="P249" s="159"/>
    </row>
    <row r="250" spans="1:16" ht="12.75">
      <c r="A250" s="13">
        <f t="shared" si="35"/>
        <v>234</v>
      </c>
      <c r="B250" s="16"/>
      <c r="C250" s="16">
        <v>30</v>
      </c>
      <c r="D250" s="15"/>
      <c r="E250" s="19" t="s">
        <v>52</v>
      </c>
      <c r="F250" s="134">
        <f>+F251+F252+F253+F254+F255</f>
        <v>0</v>
      </c>
      <c r="G250" s="122">
        <f t="shared" si="36"/>
        <v>10</v>
      </c>
      <c r="H250" s="134">
        <f>+H251+H252+H253+H254+H255</f>
        <v>0</v>
      </c>
      <c r="I250" s="134">
        <f>+I251+I252+I253+I254+I255</f>
        <v>5</v>
      </c>
      <c r="J250" s="134">
        <f>+J251+J252+J253+J254+J255</f>
        <v>0</v>
      </c>
      <c r="K250" s="136">
        <f>+K251+K252+K253+K254+K255</f>
        <v>5</v>
      </c>
      <c r="L250" s="255"/>
      <c r="M250" s="255"/>
      <c r="N250" s="159"/>
      <c r="O250" s="159"/>
      <c r="P250" s="159"/>
    </row>
    <row r="251" spans="1:16" ht="12.75">
      <c r="A251" s="13">
        <f t="shared" si="35"/>
        <v>235</v>
      </c>
      <c r="B251" s="16"/>
      <c r="C251" s="16"/>
      <c r="D251" s="18" t="s">
        <v>12</v>
      </c>
      <c r="E251" s="14" t="s">
        <v>51</v>
      </c>
      <c r="F251" s="133"/>
      <c r="G251" s="135">
        <f t="shared" si="36"/>
        <v>0</v>
      </c>
      <c r="H251" s="133"/>
      <c r="I251" s="133"/>
      <c r="J251" s="133"/>
      <c r="K251" s="133"/>
      <c r="L251" s="262"/>
      <c r="M251" s="262"/>
      <c r="N251" s="159"/>
      <c r="O251" s="159"/>
      <c r="P251" s="159"/>
    </row>
    <row r="252" spans="1:16" ht="12.75">
      <c r="A252" s="13">
        <f t="shared" si="35"/>
        <v>236</v>
      </c>
      <c r="B252" s="16"/>
      <c r="C252" s="16"/>
      <c r="D252" s="18" t="s">
        <v>28</v>
      </c>
      <c r="E252" s="14" t="s">
        <v>50</v>
      </c>
      <c r="F252" s="133"/>
      <c r="G252" s="135">
        <f t="shared" si="36"/>
        <v>0</v>
      </c>
      <c r="H252" s="133"/>
      <c r="I252" s="133"/>
      <c r="J252" s="133"/>
      <c r="K252" s="133"/>
      <c r="L252" s="262"/>
      <c r="M252" s="262"/>
      <c r="N252" s="159"/>
      <c r="O252" s="159"/>
      <c r="P252" s="159"/>
    </row>
    <row r="253" spans="1:16" ht="12.75">
      <c r="A253" s="13">
        <f t="shared" si="35"/>
        <v>237</v>
      </c>
      <c r="B253" s="16"/>
      <c r="C253" s="16"/>
      <c r="D253" s="18" t="s">
        <v>20</v>
      </c>
      <c r="E253" s="14" t="s">
        <v>49</v>
      </c>
      <c r="F253" s="133"/>
      <c r="G253" s="135">
        <f t="shared" si="36"/>
        <v>0</v>
      </c>
      <c r="H253" s="133"/>
      <c r="I253" s="133"/>
      <c r="J253" s="133"/>
      <c r="K253" s="133"/>
      <c r="L253" s="262"/>
      <c r="M253" s="262"/>
      <c r="N253" s="159"/>
      <c r="O253" s="159"/>
      <c r="P253" s="159"/>
    </row>
    <row r="254" spans="1:16" ht="12.75">
      <c r="A254" s="13">
        <f t="shared" si="35"/>
        <v>238</v>
      </c>
      <c r="B254" s="16"/>
      <c r="C254" s="16"/>
      <c r="D254" s="18" t="s">
        <v>48</v>
      </c>
      <c r="E254" s="14" t="s">
        <v>47</v>
      </c>
      <c r="F254" s="133"/>
      <c r="G254" s="135">
        <f t="shared" si="36"/>
        <v>0</v>
      </c>
      <c r="H254" s="133"/>
      <c r="I254" s="133"/>
      <c r="J254" s="133"/>
      <c r="K254" s="133"/>
      <c r="L254" s="262"/>
      <c r="M254" s="262"/>
      <c r="N254" s="159"/>
      <c r="O254" s="159"/>
      <c r="P254" s="159"/>
    </row>
    <row r="255" spans="1:16" ht="12.75">
      <c r="A255" s="13">
        <f t="shared" si="35"/>
        <v>239</v>
      </c>
      <c r="B255" s="16"/>
      <c r="C255" s="16"/>
      <c r="D255" s="15">
        <v>30</v>
      </c>
      <c r="E255" s="14" t="s">
        <v>46</v>
      </c>
      <c r="F255" s="133"/>
      <c r="G255" s="135">
        <f t="shared" si="36"/>
        <v>10</v>
      </c>
      <c r="H255" s="133"/>
      <c r="I255" s="133">
        <v>5</v>
      </c>
      <c r="J255" s="133"/>
      <c r="K255" s="133">
        <v>5</v>
      </c>
      <c r="L255" s="262"/>
      <c r="M255" s="262"/>
      <c r="N255" s="159"/>
      <c r="O255" s="159"/>
      <c r="P255" s="159"/>
    </row>
    <row r="256" spans="1:16" ht="12.75">
      <c r="A256" s="13">
        <f t="shared" si="35"/>
        <v>240</v>
      </c>
      <c r="B256" s="27">
        <v>30</v>
      </c>
      <c r="C256" s="27"/>
      <c r="D256" s="185"/>
      <c r="E256" s="28" t="s">
        <v>45</v>
      </c>
      <c r="F256" s="134">
        <f aca="true" t="shared" si="37" ref="F256:K257">+F257</f>
        <v>0</v>
      </c>
      <c r="G256" s="122">
        <f t="shared" si="36"/>
        <v>0</v>
      </c>
      <c r="H256" s="134">
        <f t="shared" si="37"/>
        <v>0</v>
      </c>
      <c r="I256" s="134">
        <f t="shared" si="37"/>
        <v>0</v>
      </c>
      <c r="J256" s="134">
        <f t="shared" si="37"/>
        <v>0</v>
      </c>
      <c r="K256" s="136">
        <f t="shared" si="37"/>
        <v>0</v>
      </c>
      <c r="L256" s="255"/>
      <c r="M256" s="255"/>
      <c r="N256" s="159"/>
      <c r="O256" s="159"/>
      <c r="P256" s="159"/>
    </row>
    <row r="257" spans="1:16" ht="12.75">
      <c r="A257" s="13">
        <f t="shared" si="35"/>
        <v>241</v>
      </c>
      <c r="B257" s="27"/>
      <c r="C257" s="26" t="s">
        <v>28</v>
      </c>
      <c r="D257" s="185"/>
      <c r="E257" s="28" t="s">
        <v>44</v>
      </c>
      <c r="F257" s="134">
        <f t="shared" si="37"/>
        <v>0</v>
      </c>
      <c r="G257" s="122">
        <f t="shared" si="36"/>
        <v>0</v>
      </c>
      <c r="H257" s="134">
        <f t="shared" si="37"/>
        <v>0</v>
      </c>
      <c r="I257" s="134">
        <f t="shared" si="37"/>
        <v>0</v>
      </c>
      <c r="J257" s="134">
        <f t="shared" si="37"/>
        <v>0</v>
      </c>
      <c r="K257" s="136">
        <f t="shared" si="37"/>
        <v>0</v>
      </c>
      <c r="L257" s="255"/>
      <c r="M257" s="255"/>
      <c r="N257" s="159"/>
      <c r="O257" s="159"/>
      <c r="P257" s="159"/>
    </row>
    <row r="258" spans="1:16" ht="12.75">
      <c r="A258" s="13">
        <f t="shared" si="35"/>
        <v>242</v>
      </c>
      <c r="B258" s="27"/>
      <c r="C258" s="26"/>
      <c r="D258" s="25" t="s">
        <v>15</v>
      </c>
      <c r="E258" s="24" t="s">
        <v>43</v>
      </c>
      <c r="F258" s="133"/>
      <c r="G258" s="135">
        <f t="shared" si="36"/>
        <v>0</v>
      </c>
      <c r="H258" s="133"/>
      <c r="I258" s="133"/>
      <c r="J258" s="133"/>
      <c r="K258" s="137"/>
      <c r="L258" s="262"/>
      <c r="M258" s="262"/>
      <c r="N258" s="159"/>
      <c r="O258" s="159"/>
      <c r="P258" s="159"/>
    </row>
    <row r="259" spans="1:16" ht="25.5">
      <c r="A259" s="13">
        <f t="shared" si="35"/>
        <v>243</v>
      </c>
      <c r="B259" s="189" t="s">
        <v>272</v>
      </c>
      <c r="C259" s="26"/>
      <c r="D259" s="25"/>
      <c r="E259" s="190" t="s">
        <v>273</v>
      </c>
      <c r="F259" s="133"/>
      <c r="G259" s="135">
        <f t="shared" si="36"/>
        <v>0</v>
      </c>
      <c r="H259" s="133"/>
      <c r="I259" s="133"/>
      <c r="J259" s="133"/>
      <c r="K259" s="137"/>
      <c r="L259" s="262"/>
      <c r="M259" s="262"/>
      <c r="N259" s="159"/>
      <c r="O259" s="159"/>
      <c r="P259" s="159"/>
    </row>
    <row r="260" spans="1:16" ht="12.75">
      <c r="A260" s="13">
        <f t="shared" si="35"/>
        <v>244</v>
      </c>
      <c r="B260" s="27">
        <v>57</v>
      </c>
      <c r="C260" s="26"/>
      <c r="D260" s="25"/>
      <c r="E260" s="28" t="s">
        <v>289</v>
      </c>
      <c r="F260" s="147">
        <f>F261+F262</f>
        <v>0</v>
      </c>
      <c r="G260" s="135">
        <f t="shared" si="36"/>
        <v>0</v>
      </c>
      <c r="H260" s="147">
        <f>H261+H262</f>
        <v>0</v>
      </c>
      <c r="I260" s="147">
        <f>I261+I262</f>
        <v>0</v>
      </c>
      <c r="J260" s="147">
        <f>J261+J262</f>
        <v>0</v>
      </c>
      <c r="K260" s="147">
        <f>K261+K262</f>
        <v>0</v>
      </c>
      <c r="L260" s="262"/>
      <c r="M260" s="262"/>
      <c r="N260" s="159"/>
      <c r="O260" s="159"/>
      <c r="P260" s="159"/>
    </row>
    <row r="261" spans="1:16" ht="12.75">
      <c r="A261" s="13">
        <f t="shared" si="35"/>
        <v>245</v>
      </c>
      <c r="B261" s="27"/>
      <c r="C261" s="26" t="s">
        <v>12</v>
      </c>
      <c r="D261" s="25"/>
      <c r="E261" s="28" t="s">
        <v>42</v>
      </c>
      <c r="F261" s="147"/>
      <c r="G261" s="135">
        <f t="shared" si="36"/>
        <v>0</v>
      </c>
      <c r="H261" s="147"/>
      <c r="I261" s="147"/>
      <c r="J261" s="147"/>
      <c r="K261" s="147"/>
      <c r="L261" s="262"/>
      <c r="M261" s="262"/>
      <c r="N261" s="159"/>
      <c r="O261" s="159"/>
      <c r="P261" s="159"/>
    </row>
    <row r="262" spans="1:16" ht="12.75">
      <c r="A262" s="13">
        <f t="shared" si="35"/>
        <v>246</v>
      </c>
      <c r="B262" s="27"/>
      <c r="C262" s="26" t="s">
        <v>18</v>
      </c>
      <c r="D262" s="25"/>
      <c r="E262" s="24" t="s">
        <v>41</v>
      </c>
      <c r="F262" s="147">
        <f>F263+F264+F266</f>
        <v>0</v>
      </c>
      <c r="G262" s="135">
        <f t="shared" si="36"/>
        <v>0</v>
      </c>
      <c r="H262" s="147">
        <f>H263+H264+H266</f>
        <v>0</v>
      </c>
      <c r="I262" s="147">
        <f>I263+I264+I266</f>
        <v>0</v>
      </c>
      <c r="J262" s="147">
        <f>J263+J264+J266</f>
        <v>0</v>
      </c>
      <c r="K262" s="147">
        <f>K263+K264+K266</f>
        <v>0</v>
      </c>
      <c r="L262" s="262"/>
      <c r="M262" s="262"/>
      <c r="N262" s="159"/>
      <c r="O262" s="159"/>
      <c r="P262" s="159"/>
    </row>
    <row r="263" spans="1:16" ht="12.75">
      <c r="A263" s="13">
        <f t="shared" si="35"/>
        <v>247</v>
      </c>
      <c r="B263" s="27"/>
      <c r="C263" s="26"/>
      <c r="D263" s="25" t="s">
        <v>12</v>
      </c>
      <c r="E263" s="24" t="s">
        <v>40</v>
      </c>
      <c r="F263" s="133"/>
      <c r="G263" s="135">
        <f t="shared" si="36"/>
        <v>0</v>
      </c>
      <c r="H263" s="133"/>
      <c r="I263" s="133"/>
      <c r="J263" s="133"/>
      <c r="K263" s="137"/>
      <c r="L263" s="262"/>
      <c r="M263" s="262"/>
      <c r="N263" s="159"/>
      <c r="O263" s="159"/>
      <c r="P263" s="159"/>
    </row>
    <row r="264" spans="1:16" ht="12.75">
      <c r="A264" s="13">
        <f t="shared" si="35"/>
        <v>248</v>
      </c>
      <c r="B264" s="27"/>
      <c r="C264" s="26"/>
      <c r="D264" s="25" t="s">
        <v>18</v>
      </c>
      <c r="E264" s="24" t="s">
        <v>39</v>
      </c>
      <c r="F264" s="133"/>
      <c r="G264" s="135">
        <f t="shared" si="36"/>
        <v>0</v>
      </c>
      <c r="H264" s="133"/>
      <c r="I264" s="133"/>
      <c r="J264" s="133"/>
      <c r="K264" s="137"/>
      <c r="L264" s="262"/>
      <c r="M264" s="262"/>
      <c r="N264" s="159"/>
      <c r="O264" s="159"/>
      <c r="P264" s="159"/>
    </row>
    <row r="265" spans="1:16" ht="12.75">
      <c r="A265" s="13">
        <f t="shared" si="35"/>
        <v>249</v>
      </c>
      <c r="B265" s="27"/>
      <c r="C265" s="26"/>
      <c r="D265" s="25" t="s">
        <v>28</v>
      </c>
      <c r="E265" s="24" t="s">
        <v>38</v>
      </c>
      <c r="F265" s="133"/>
      <c r="G265" s="135">
        <f t="shared" si="36"/>
        <v>0</v>
      </c>
      <c r="H265" s="133"/>
      <c r="I265" s="133"/>
      <c r="J265" s="133"/>
      <c r="K265" s="137"/>
      <c r="L265" s="262"/>
      <c r="M265" s="262"/>
      <c r="N265" s="159"/>
      <c r="O265" s="159"/>
      <c r="P265" s="159"/>
    </row>
    <row r="266" spans="1:16" ht="12.75">
      <c r="A266" s="13">
        <f t="shared" si="35"/>
        <v>250</v>
      </c>
      <c r="B266" s="27"/>
      <c r="C266" s="26"/>
      <c r="D266" s="25" t="s">
        <v>20</v>
      </c>
      <c r="E266" s="24" t="s">
        <v>37</v>
      </c>
      <c r="F266" s="133"/>
      <c r="G266" s="135">
        <f t="shared" si="36"/>
        <v>0</v>
      </c>
      <c r="H266" s="133"/>
      <c r="I266" s="133"/>
      <c r="J266" s="133"/>
      <c r="K266" s="137"/>
      <c r="L266" s="262"/>
      <c r="M266" s="262"/>
      <c r="N266" s="159"/>
      <c r="O266" s="159"/>
      <c r="P266" s="159"/>
    </row>
    <row r="267" spans="1:16" ht="12.75">
      <c r="A267" s="13">
        <f t="shared" si="35"/>
        <v>251</v>
      </c>
      <c r="B267" s="16">
        <v>70</v>
      </c>
      <c r="C267" s="16"/>
      <c r="D267" s="15"/>
      <c r="E267" s="19" t="s">
        <v>144</v>
      </c>
      <c r="F267" s="134">
        <f>+F268</f>
        <v>0</v>
      </c>
      <c r="G267" s="122">
        <f t="shared" si="36"/>
        <v>100.47999999999999</v>
      </c>
      <c r="H267" s="134">
        <f>+H268</f>
        <v>52.18</v>
      </c>
      <c r="I267" s="134">
        <f>+I268</f>
        <v>16.1</v>
      </c>
      <c r="J267" s="134">
        <f>+J268</f>
        <v>16.1</v>
      </c>
      <c r="K267" s="136">
        <f>+K268</f>
        <v>16.1</v>
      </c>
      <c r="L267" s="255"/>
      <c r="M267" s="255"/>
      <c r="N267" s="159"/>
      <c r="O267" s="159"/>
      <c r="P267" s="159"/>
    </row>
    <row r="268" spans="1:16" ht="12.75">
      <c r="A268" s="13">
        <f t="shared" si="35"/>
        <v>252</v>
      </c>
      <c r="B268" s="16">
        <v>71</v>
      </c>
      <c r="C268" s="16"/>
      <c r="D268" s="15"/>
      <c r="E268" s="19" t="s">
        <v>35</v>
      </c>
      <c r="F268" s="134">
        <f>+F269+F274</f>
        <v>0</v>
      </c>
      <c r="G268" s="122">
        <f t="shared" si="36"/>
        <v>100.47999999999999</v>
      </c>
      <c r="H268" s="134">
        <f>+H269+H274</f>
        <v>52.18</v>
      </c>
      <c r="I268" s="134">
        <f>+I269+I274</f>
        <v>16.1</v>
      </c>
      <c r="J268" s="134">
        <f>+J269+J274</f>
        <v>16.1</v>
      </c>
      <c r="K268" s="136">
        <f>+K269+K274</f>
        <v>16.1</v>
      </c>
      <c r="L268" s="255"/>
      <c r="M268" s="255"/>
      <c r="N268" s="159"/>
      <c r="O268" s="159"/>
      <c r="P268" s="159"/>
    </row>
    <row r="269" spans="1:16" ht="12.75">
      <c r="A269" s="13">
        <f t="shared" si="35"/>
        <v>253</v>
      </c>
      <c r="B269" s="16"/>
      <c r="C269" s="20" t="s">
        <v>12</v>
      </c>
      <c r="D269" s="15"/>
      <c r="E269" s="19" t="s">
        <v>34</v>
      </c>
      <c r="F269" s="134">
        <f>+F270+F271+F272+F273</f>
        <v>0</v>
      </c>
      <c r="G269" s="122">
        <f t="shared" si="36"/>
        <v>70.48</v>
      </c>
      <c r="H269" s="134">
        <f>+H270+H271+H272+H273</f>
        <v>22.18</v>
      </c>
      <c r="I269" s="134">
        <f>+I270+I271+I272+I273</f>
        <v>16.1</v>
      </c>
      <c r="J269" s="134">
        <f>+J270+J271+J272+J273</f>
        <v>16.1</v>
      </c>
      <c r="K269" s="136">
        <f>+K270+K271+K272+K273</f>
        <v>16.1</v>
      </c>
      <c r="L269" s="255"/>
      <c r="M269" s="255"/>
      <c r="N269" s="159"/>
      <c r="O269" s="159"/>
      <c r="P269" s="159"/>
    </row>
    <row r="270" spans="1:16" ht="12.75">
      <c r="A270" s="13">
        <f t="shared" si="35"/>
        <v>254</v>
      </c>
      <c r="B270" s="16"/>
      <c r="C270" s="16"/>
      <c r="D270" s="18" t="s">
        <v>12</v>
      </c>
      <c r="E270" s="191" t="s">
        <v>33</v>
      </c>
      <c r="F270" s="133"/>
      <c r="G270" s="135">
        <f t="shared" si="36"/>
        <v>0</v>
      </c>
      <c r="H270" s="133"/>
      <c r="I270" s="133"/>
      <c r="J270" s="133"/>
      <c r="K270" s="133"/>
      <c r="L270" s="262"/>
      <c r="M270" s="262"/>
      <c r="N270" s="159"/>
      <c r="O270" s="159"/>
      <c r="P270" s="159"/>
    </row>
    <row r="271" spans="1:16" ht="12.75">
      <c r="A271" s="13">
        <f t="shared" si="35"/>
        <v>255</v>
      </c>
      <c r="B271" s="16"/>
      <c r="C271" s="16"/>
      <c r="D271" s="18" t="s">
        <v>18</v>
      </c>
      <c r="E271" s="191" t="s">
        <v>29</v>
      </c>
      <c r="F271" s="133"/>
      <c r="G271" s="135">
        <f t="shared" si="36"/>
        <v>70.48</v>
      </c>
      <c r="H271" s="133">
        <v>22.18</v>
      </c>
      <c r="I271" s="133">
        <v>16.1</v>
      </c>
      <c r="J271" s="133">
        <v>16.1</v>
      </c>
      <c r="K271" s="133">
        <v>16.1</v>
      </c>
      <c r="L271" s="262"/>
      <c r="M271" s="262"/>
      <c r="N271" s="159"/>
      <c r="O271" s="159"/>
      <c r="P271" s="159"/>
    </row>
    <row r="272" spans="1:16" ht="12.75">
      <c r="A272" s="13">
        <f t="shared" si="35"/>
        <v>256</v>
      </c>
      <c r="B272" s="16"/>
      <c r="C272" s="16"/>
      <c r="D272" s="18" t="s">
        <v>28</v>
      </c>
      <c r="E272" s="191" t="s">
        <v>27</v>
      </c>
      <c r="F272" s="133"/>
      <c r="G272" s="135">
        <f t="shared" si="36"/>
        <v>0</v>
      </c>
      <c r="H272" s="133"/>
      <c r="I272" s="133"/>
      <c r="J272" s="133"/>
      <c r="K272" s="133"/>
      <c r="L272" s="262"/>
      <c r="M272" s="262"/>
      <c r="N272" s="159"/>
      <c r="O272" s="159"/>
      <c r="P272" s="159"/>
    </row>
    <row r="273" spans="1:16" ht="12.75">
      <c r="A273" s="13">
        <f t="shared" si="35"/>
        <v>257</v>
      </c>
      <c r="B273" s="16"/>
      <c r="C273" s="16"/>
      <c r="D273" s="15">
        <v>30</v>
      </c>
      <c r="E273" s="191" t="s">
        <v>32</v>
      </c>
      <c r="F273" s="133"/>
      <c r="G273" s="135">
        <f t="shared" si="36"/>
        <v>0</v>
      </c>
      <c r="H273" s="133"/>
      <c r="I273" s="133"/>
      <c r="J273" s="133"/>
      <c r="K273" s="133"/>
      <c r="L273" s="262"/>
      <c r="M273" s="262"/>
      <c r="N273" s="159"/>
      <c r="O273" s="159"/>
      <c r="P273" s="159"/>
    </row>
    <row r="274" spans="1:16" ht="12.75">
      <c r="A274" s="13">
        <f t="shared" si="35"/>
        <v>258</v>
      </c>
      <c r="B274" s="16"/>
      <c r="C274" s="20" t="s">
        <v>28</v>
      </c>
      <c r="D274" s="15"/>
      <c r="E274" s="191" t="s">
        <v>31</v>
      </c>
      <c r="F274" s="133"/>
      <c r="G274" s="135">
        <f t="shared" si="36"/>
        <v>30</v>
      </c>
      <c r="H274" s="133">
        <v>30</v>
      </c>
      <c r="I274" s="133"/>
      <c r="J274" s="133"/>
      <c r="K274" s="133"/>
      <c r="L274" s="262"/>
      <c r="M274" s="262"/>
      <c r="N274" s="159"/>
      <c r="O274" s="159"/>
      <c r="P274" s="159"/>
    </row>
    <row r="275" spans="1:13" ht="12.75">
      <c r="A275" s="13">
        <f t="shared" si="35"/>
        <v>259</v>
      </c>
      <c r="B275" s="16"/>
      <c r="C275" s="16"/>
      <c r="D275" s="15"/>
      <c r="E275" s="23" t="s">
        <v>30</v>
      </c>
      <c r="F275" s="134">
        <f>F276+F277+F278</f>
        <v>0</v>
      </c>
      <c r="G275" s="122">
        <f t="shared" si="36"/>
        <v>18.130000000000003</v>
      </c>
      <c r="H275" s="134">
        <f>H276+H277+H278</f>
        <v>15.13</v>
      </c>
      <c r="I275" s="134">
        <f>I276+I277+I278</f>
        <v>1</v>
      </c>
      <c r="J275" s="134">
        <f>J276+J277+J278</f>
        <v>1</v>
      </c>
      <c r="K275" s="134">
        <f>K276+K277+K278</f>
        <v>1</v>
      </c>
      <c r="L275" s="255"/>
      <c r="M275" s="255"/>
    </row>
    <row r="276" spans="1:13" ht="12.75">
      <c r="A276" s="13">
        <f t="shared" si="35"/>
        <v>260</v>
      </c>
      <c r="B276" s="16">
        <v>71</v>
      </c>
      <c r="C276" s="20" t="s">
        <v>12</v>
      </c>
      <c r="D276" s="18" t="s">
        <v>18</v>
      </c>
      <c r="E276" s="14" t="s">
        <v>29</v>
      </c>
      <c r="F276" s="133"/>
      <c r="G276" s="135">
        <f t="shared" si="36"/>
        <v>18.130000000000003</v>
      </c>
      <c r="H276" s="133">
        <v>15.13</v>
      </c>
      <c r="I276" s="133">
        <v>1</v>
      </c>
      <c r="J276" s="133">
        <v>1</v>
      </c>
      <c r="K276" s="133">
        <v>1</v>
      </c>
      <c r="L276" s="262"/>
      <c r="M276" s="262"/>
    </row>
    <row r="277" spans="1:13" ht="12.75">
      <c r="A277" s="13">
        <f t="shared" si="35"/>
        <v>261</v>
      </c>
      <c r="B277" s="16"/>
      <c r="C277" s="16"/>
      <c r="D277" s="18" t="s">
        <v>28</v>
      </c>
      <c r="E277" s="14" t="s">
        <v>27</v>
      </c>
      <c r="F277" s="133"/>
      <c r="G277" s="135">
        <f t="shared" si="36"/>
        <v>0</v>
      </c>
      <c r="H277" s="133"/>
      <c r="I277" s="133"/>
      <c r="J277" s="133"/>
      <c r="K277" s="133"/>
      <c r="L277" s="262"/>
      <c r="M277" s="262"/>
    </row>
    <row r="278" spans="1:13" ht="12.75">
      <c r="A278" s="13">
        <f t="shared" si="35"/>
        <v>262</v>
      </c>
      <c r="B278" s="16"/>
      <c r="C278" s="16"/>
      <c r="D278" s="15">
        <v>30</v>
      </c>
      <c r="E278" s="22" t="s">
        <v>26</v>
      </c>
      <c r="F278" s="133"/>
      <c r="G278" s="135">
        <f t="shared" si="36"/>
        <v>0</v>
      </c>
      <c r="H278" s="133"/>
      <c r="I278" s="133"/>
      <c r="J278" s="133"/>
      <c r="K278" s="133"/>
      <c r="L278" s="262"/>
      <c r="M278" s="262"/>
    </row>
    <row r="279" spans="1:13" ht="12.75">
      <c r="A279" s="13">
        <f aca="true" t="shared" si="38" ref="A279:A342">A278+1</f>
        <v>263</v>
      </c>
      <c r="B279" s="16"/>
      <c r="C279" s="16"/>
      <c r="D279" s="15"/>
      <c r="E279" s="19" t="s">
        <v>133</v>
      </c>
      <c r="F279" s="135">
        <f>F281</f>
        <v>0</v>
      </c>
      <c r="G279" s="122">
        <f t="shared" si="36"/>
        <v>8304.67</v>
      </c>
      <c r="H279" s="135">
        <f>H281</f>
        <v>2202.01</v>
      </c>
      <c r="I279" s="135">
        <f>I281</f>
        <v>2039.22</v>
      </c>
      <c r="J279" s="135">
        <f>J281</f>
        <v>2032.16</v>
      </c>
      <c r="K279" s="135">
        <f>K281</f>
        <v>2031.28</v>
      </c>
      <c r="L279" s="262"/>
      <c r="M279" s="262"/>
    </row>
    <row r="280" spans="1:13" ht="12.75">
      <c r="A280" s="13"/>
      <c r="B280" s="16" t="s">
        <v>24</v>
      </c>
      <c r="C280" s="16" t="s">
        <v>23</v>
      </c>
      <c r="D280" s="21" t="s">
        <v>22</v>
      </c>
      <c r="E280" s="14"/>
      <c r="F280" s="135"/>
      <c r="G280" s="135"/>
      <c r="H280" s="135"/>
      <c r="I280" s="135"/>
      <c r="J280" s="135"/>
      <c r="K280" s="140"/>
      <c r="L280" s="262"/>
      <c r="M280" s="262"/>
    </row>
    <row r="281" spans="1:13" ht="12.75">
      <c r="A281" s="13">
        <f>A279+1</f>
        <v>264</v>
      </c>
      <c r="B281" s="20" t="s">
        <v>143</v>
      </c>
      <c r="C281" s="16"/>
      <c r="D281" s="15"/>
      <c r="E281" s="19" t="s">
        <v>21</v>
      </c>
      <c r="F281" s="134">
        <f>+F282+F285+F286+F289+F290</f>
        <v>0</v>
      </c>
      <c r="G281" s="122">
        <f aca="true" t="shared" si="39" ref="G281:G293">H281+I281+J281+K281</f>
        <v>8304.67</v>
      </c>
      <c r="H281" s="134">
        <f>+H282+H285+H286+H289+H290</f>
        <v>2202.01</v>
      </c>
      <c r="I281" s="134">
        <f>+I282+I285+I286+I289+I290</f>
        <v>2039.22</v>
      </c>
      <c r="J281" s="134">
        <f>+J282+J285+J286+J289+J290</f>
        <v>2032.16</v>
      </c>
      <c r="K281" s="136">
        <f>+K282+K285+K286+K289+K290</f>
        <v>2031.28</v>
      </c>
      <c r="L281" s="255"/>
      <c r="M281" s="255"/>
    </row>
    <row r="282" spans="1:13" ht="12.75">
      <c r="A282" s="13">
        <f t="shared" si="38"/>
        <v>265</v>
      </c>
      <c r="B282" s="16"/>
      <c r="C282" s="20" t="s">
        <v>20</v>
      </c>
      <c r="D282" s="15"/>
      <c r="E282" s="19" t="s">
        <v>19</v>
      </c>
      <c r="F282" s="134">
        <f>+F283+F284</f>
        <v>0</v>
      </c>
      <c r="G282" s="122">
        <f t="shared" si="39"/>
        <v>0</v>
      </c>
      <c r="H282" s="134">
        <f>+H283+H284</f>
        <v>0</v>
      </c>
      <c r="I282" s="134">
        <f>+I283+I284</f>
        <v>0</v>
      </c>
      <c r="J282" s="134">
        <f>+J283+J284</f>
        <v>0</v>
      </c>
      <c r="K282" s="136">
        <f>+K283+K284</f>
        <v>0</v>
      </c>
      <c r="L282" s="255"/>
      <c r="M282" s="255"/>
    </row>
    <row r="283" spans="1:13" ht="12.75">
      <c r="A283" s="13">
        <f t="shared" si="38"/>
        <v>266</v>
      </c>
      <c r="B283" s="16"/>
      <c r="C283" s="16"/>
      <c r="D283" s="18" t="s">
        <v>18</v>
      </c>
      <c r="E283" s="14" t="s">
        <v>142</v>
      </c>
      <c r="F283" s="133"/>
      <c r="G283" s="135">
        <f t="shared" si="39"/>
        <v>0</v>
      </c>
      <c r="H283" s="133"/>
      <c r="I283" s="133"/>
      <c r="J283" s="133"/>
      <c r="K283" s="137"/>
      <c r="L283" s="262"/>
      <c r="M283" s="262"/>
    </row>
    <row r="284" spans="1:13" ht="12.75">
      <c r="A284" s="13">
        <f t="shared" si="38"/>
        <v>267</v>
      </c>
      <c r="B284" s="16"/>
      <c r="C284" s="16"/>
      <c r="D284" s="15">
        <v>50</v>
      </c>
      <c r="E284" s="14" t="s">
        <v>16</v>
      </c>
      <c r="F284" s="133"/>
      <c r="G284" s="135">
        <f t="shared" si="39"/>
        <v>0</v>
      </c>
      <c r="H284" s="133"/>
      <c r="I284" s="133"/>
      <c r="J284" s="133"/>
      <c r="K284" s="137"/>
      <c r="L284" s="262"/>
      <c r="M284" s="262"/>
    </row>
    <row r="285" spans="1:13" ht="12.75">
      <c r="A285" s="13">
        <f t="shared" si="38"/>
        <v>268</v>
      </c>
      <c r="B285" s="16"/>
      <c r="C285" s="20" t="s">
        <v>15</v>
      </c>
      <c r="D285" s="15"/>
      <c r="E285" s="9" t="s">
        <v>14</v>
      </c>
      <c r="F285" s="122">
        <v>0</v>
      </c>
      <c r="G285" s="122">
        <f t="shared" si="39"/>
        <v>0</v>
      </c>
      <c r="H285" s="122">
        <v>0</v>
      </c>
      <c r="I285" s="122">
        <v>0</v>
      </c>
      <c r="J285" s="122">
        <v>0</v>
      </c>
      <c r="K285" s="144">
        <v>0</v>
      </c>
      <c r="L285" s="263"/>
      <c r="M285" s="263"/>
    </row>
    <row r="286" spans="1:13" ht="12.75">
      <c r="A286" s="13">
        <f t="shared" si="38"/>
        <v>269</v>
      </c>
      <c r="B286" s="16"/>
      <c r="C286" s="20" t="s">
        <v>10</v>
      </c>
      <c r="D286" s="15"/>
      <c r="E286" s="19" t="s">
        <v>141</v>
      </c>
      <c r="F286" s="134">
        <f>+F287+F288</f>
        <v>0</v>
      </c>
      <c r="G286" s="122">
        <f t="shared" si="39"/>
        <v>8304.67</v>
      </c>
      <c r="H286" s="134">
        <f>+H287+H288</f>
        <v>2202.01</v>
      </c>
      <c r="I286" s="134">
        <f>+I287+I288</f>
        <v>2039.22</v>
      </c>
      <c r="J286" s="134">
        <f>+J287+J288</f>
        <v>2032.16</v>
      </c>
      <c r="K286" s="136">
        <f>+K287+K288</f>
        <v>2031.28</v>
      </c>
      <c r="L286" s="255"/>
      <c r="M286" s="255"/>
    </row>
    <row r="287" spans="1:13" ht="12.75">
      <c r="A287" s="13">
        <f t="shared" si="38"/>
        <v>270</v>
      </c>
      <c r="B287" s="16"/>
      <c r="C287" s="16"/>
      <c r="D287" s="18" t="s">
        <v>12</v>
      </c>
      <c r="E287" s="14" t="s">
        <v>11</v>
      </c>
      <c r="F287" s="133"/>
      <c r="G287" s="135">
        <f t="shared" si="39"/>
        <v>8304.67</v>
      </c>
      <c r="H287" s="133">
        <v>2202.01</v>
      </c>
      <c r="I287" s="133">
        <v>2039.22</v>
      </c>
      <c r="J287" s="133">
        <v>2032.16</v>
      </c>
      <c r="K287" s="133">
        <v>2031.28</v>
      </c>
      <c r="L287" s="262"/>
      <c r="M287" s="262"/>
    </row>
    <row r="288" spans="1:13" ht="12.75">
      <c r="A288" s="13">
        <f t="shared" si="38"/>
        <v>271</v>
      </c>
      <c r="B288" s="16"/>
      <c r="C288" s="16"/>
      <c r="D288" s="18" t="s">
        <v>10</v>
      </c>
      <c r="E288" s="14" t="s">
        <v>132</v>
      </c>
      <c r="F288" s="133"/>
      <c r="G288" s="135">
        <f t="shared" si="39"/>
        <v>0</v>
      </c>
      <c r="H288" s="133"/>
      <c r="I288" s="133"/>
      <c r="J288" s="133"/>
      <c r="K288" s="137"/>
      <c r="L288" s="262"/>
      <c r="M288" s="262"/>
    </row>
    <row r="289" spans="1:13" ht="12.75">
      <c r="A289" s="13">
        <f t="shared" si="38"/>
        <v>272</v>
      </c>
      <c r="B289" s="16"/>
      <c r="C289" s="16">
        <v>10</v>
      </c>
      <c r="D289" s="15"/>
      <c r="E289" s="19" t="s">
        <v>140</v>
      </c>
      <c r="F289" s="142"/>
      <c r="G289" s="135">
        <f t="shared" si="39"/>
        <v>0</v>
      </c>
      <c r="H289" s="142"/>
      <c r="I289" s="142"/>
      <c r="J289" s="142"/>
      <c r="K289" s="143"/>
      <c r="L289" s="263"/>
      <c r="M289" s="263"/>
    </row>
    <row r="290" spans="1:13" ht="12.75">
      <c r="A290" s="13">
        <f t="shared" si="38"/>
        <v>273</v>
      </c>
      <c r="B290" s="16"/>
      <c r="C290" s="16">
        <v>50</v>
      </c>
      <c r="D290" s="15"/>
      <c r="E290" s="19" t="s">
        <v>139</v>
      </c>
      <c r="F290" s="134">
        <f>+F291+F292</f>
        <v>0</v>
      </c>
      <c r="G290" s="122">
        <f t="shared" si="39"/>
        <v>0</v>
      </c>
      <c r="H290" s="134">
        <f>+H291+H292</f>
        <v>0</v>
      </c>
      <c r="I290" s="134">
        <f>+I291+I292</f>
        <v>0</v>
      </c>
      <c r="J290" s="134">
        <f>+J291+J292</f>
        <v>0</v>
      </c>
      <c r="K290" s="136">
        <f>+K291+K292</f>
        <v>0</v>
      </c>
      <c r="L290" s="255"/>
      <c r="M290" s="255"/>
    </row>
    <row r="291" spans="1:13" ht="12.75">
      <c r="A291" s="13">
        <f t="shared" si="38"/>
        <v>274</v>
      </c>
      <c r="B291" s="16"/>
      <c r="C291" s="16"/>
      <c r="D291" s="18" t="s">
        <v>12</v>
      </c>
      <c r="E291" s="14" t="s">
        <v>138</v>
      </c>
      <c r="F291" s="133"/>
      <c r="G291" s="135">
        <f t="shared" si="39"/>
        <v>0</v>
      </c>
      <c r="H291" s="133"/>
      <c r="I291" s="133"/>
      <c r="J291" s="133"/>
      <c r="K291" s="137"/>
      <c r="L291" s="262"/>
      <c r="M291" s="262"/>
    </row>
    <row r="292" spans="1:13" ht="12.75">
      <c r="A292" s="13">
        <f t="shared" si="38"/>
        <v>275</v>
      </c>
      <c r="B292" s="16"/>
      <c r="C292" s="16"/>
      <c r="D292" s="15">
        <v>50</v>
      </c>
      <c r="E292" s="14" t="s">
        <v>137</v>
      </c>
      <c r="F292" s="133"/>
      <c r="G292" s="135">
        <f t="shared" si="39"/>
        <v>0</v>
      </c>
      <c r="H292" s="133"/>
      <c r="I292" s="133"/>
      <c r="J292" s="133"/>
      <c r="K292" s="137"/>
      <c r="L292" s="262"/>
      <c r="M292" s="262"/>
    </row>
    <row r="293" spans="1:13" ht="12.75">
      <c r="A293" s="13">
        <f t="shared" si="38"/>
        <v>276</v>
      </c>
      <c r="B293" s="16"/>
      <c r="C293" s="16"/>
      <c r="D293" s="15"/>
      <c r="E293" s="162" t="s">
        <v>297</v>
      </c>
      <c r="F293" s="134">
        <f>+F295+F383</f>
        <v>0</v>
      </c>
      <c r="G293" s="122">
        <f t="shared" si="39"/>
        <v>0</v>
      </c>
      <c r="H293" s="134">
        <f>+H295+H383</f>
        <v>0</v>
      </c>
      <c r="I293" s="134">
        <f>+I295+I383</f>
        <v>0</v>
      </c>
      <c r="J293" s="134">
        <f>+J295+J383</f>
        <v>0</v>
      </c>
      <c r="K293" s="136">
        <f>+K295+K383</f>
        <v>0</v>
      </c>
      <c r="L293" s="255"/>
      <c r="M293" s="255"/>
    </row>
    <row r="294" spans="1:13" ht="12.75">
      <c r="A294" s="13"/>
      <c r="B294" s="16" t="s">
        <v>128</v>
      </c>
      <c r="C294" s="16" t="s">
        <v>127</v>
      </c>
      <c r="D294" s="21" t="s">
        <v>126</v>
      </c>
      <c r="E294" s="14"/>
      <c r="F294" s="135"/>
      <c r="G294" s="135"/>
      <c r="H294" s="135"/>
      <c r="I294" s="135"/>
      <c r="J294" s="135"/>
      <c r="K294" s="140"/>
      <c r="L294" s="262"/>
      <c r="M294" s="262"/>
    </row>
    <row r="295" spans="1:13" ht="12.75">
      <c r="A295" s="13">
        <f>A293+1</f>
        <v>277</v>
      </c>
      <c r="B295" s="16"/>
      <c r="C295" s="16"/>
      <c r="D295" s="21"/>
      <c r="E295" s="19" t="s">
        <v>136</v>
      </c>
      <c r="F295" s="134">
        <f>+F296+F330+F372+F375+F376</f>
        <v>0</v>
      </c>
      <c r="G295" s="122">
        <f aca="true" t="shared" si="40" ref="G295:G326">H295+I295+J295+K295</f>
        <v>0</v>
      </c>
      <c r="H295" s="134">
        <f>+H296+H330+H372+H375+H376</f>
        <v>0</v>
      </c>
      <c r="I295" s="134">
        <f>+I296+I330+I372+I375+I376</f>
        <v>0</v>
      </c>
      <c r="J295" s="134">
        <f>+J296+J330+J372+J375+J376</f>
        <v>0</v>
      </c>
      <c r="K295" s="134">
        <f>+K296+K330+K372+K375+K376</f>
        <v>0</v>
      </c>
      <c r="L295" s="255"/>
      <c r="M295" s="255"/>
    </row>
    <row r="296" spans="1:13" ht="12.75">
      <c r="A296" s="13">
        <f t="shared" si="38"/>
        <v>278</v>
      </c>
      <c r="B296" s="16">
        <v>10</v>
      </c>
      <c r="C296" s="16"/>
      <c r="D296" s="21"/>
      <c r="E296" s="19" t="s">
        <v>135</v>
      </c>
      <c r="F296" s="134">
        <f>+F297+F315+F322</f>
        <v>0</v>
      </c>
      <c r="G296" s="122">
        <f t="shared" si="40"/>
        <v>0</v>
      </c>
      <c r="H296" s="134">
        <f>+H297+H315+H322</f>
        <v>0</v>
      </c>
      <c r="I296" s="134">
        <f>+I297+I315+I322</f>
        <v>0</v>
      </c>
      <c r="J296" s="134">
        <f>+J297+J315+J322</f>
        <v>0</v>
      </c>
      <c r="K296" s="136">
        <f>+K297+K315+K322</f>
        <v>0</v>
      </c>
      <c r="L296" s="255"/>
      <c r="M296" s="255"/>
    </row>
    <row r="297" spans="1:13" ht="12.75">
      <c r="A297" s="13">
        <f t="shared" si="38"/>
        <v>279</v>
      </c>
      <c r="B297" s="16"/>
      <c r="C297" s="20" t="s">
        <v>12</v>
      </c>
      <c r="D297" s="15"/>
      <c r="E297" s="19" t="s">
        <v>123</v>
      </c>
      <c r="F297" s="134">
        <f>+F298+F299+F300+F301+F302+F303+F304+F305+F306+F307+F308+F309+F310+F311+F312+F313+F314</f>
        <v>0</v>
      </c>
      <c r="G297" s="122">
        <f t="shared" si="40"/>
        <v>0</v>
      </c>
      <c r="H297" s="134">
        <f>+H298+H299+H300+H301+H302+H303+H304+H305+H306+H307+H308+H309+H310+H311+H312+H313+H314</f>
        <v>0</v>
      </c>
      <c r="I297" s="134">
        <f>+I298+I299+I300+I301+I302+I303+I304+I305+I306+I307+I308+I309+I310+I311+I312+I313+I314</f>
        <v>0</v>
      </c>
      <c r="J297" s="134">
        <f>+J298+J299+J300+J301+J302+J303+J304+J305+J306+J307+J308+J309+J310+J311+J312+J313+J314</f>
        <v>0</v>
      </c>
      <c r="K297" s="136">
        <f>+K298+K299+K300+K301+K302+K303+K304+K305+K306+K307+K308+K309+K310+K311+K312+K313+K314</f>
        <v>0</v>
      </c>
      <c r="L297" s="255"/>
      <c r="M297" s="255"/>
    </row>
    <row r="298" spans="1:13" ht="12.75">
      <c r="A298" s="13">
        <f t="shared" si="38"/>
        <v>280</v>
      </c>
      <c r="B298" s="16"/>
      <c r="C298" s="16"/>
      <c r="D298" s="18" t="s">
        <v>12</v>
      </c>
      <c r="E298" s="14" t="s">
        <v>122</v>
      </c>
      <c r="F298" s="145"/>
      <c r="G298" s="135">
        <f t="shared" si="40"/>
        <v>0</v>
      </c>
      <c r="H298" s="239"/>
      <c r="I298" s="239"/>
      <c r="J298" s="239"/>
      <c r="K298" s="145"/>
      <c r="L298" s="265"/>
      <c r="M298" s="265"/>
    </row>
    <row r="299" spans="1:13" ht="12.75">
      <c r="A299" s="13">
        <f t="shared" si="38"/>
        <v>281</v>
      </c>
      <c r="B299" s="16"/>
      <c r="C299" s="16"/>
      <c r="D299" s="18" t="s">
        <v>18</v>
      </c>
      <c r="E299" s="14" t="s">
        <v>121</v>
      </c>
      <c r="F299" s="145"/>
      <c r="G299" s="135">
        <f t="shared" si="40"/>
        <v>0</v>
      </c>
      <c r="H299" s="239"/>
      <c r="I299" s="239"/>
      <c r="J299" s="239"/>
      <c r="K299" s="145"/>
      <c r="L299" s="265"/>
      <c r="M299" s="265"/>
    </row>
    <row r="300" spans="1:13" ht="12.75">
      <c r="A300" s="13">
        <f t="shared" si="38"/>
        <v>282</v>
      </c>
      <c r="B300" s="16"/>
      <c r="C300" s="16"/>
      <c r="D300" s="18" t="s">
        <v>28</v>
      </c>
      <c r="E300" s="14" t="s">
        <v>120</v>
      </c>
      <c r="F300" s="145"/>
      <c r="G300" s="135">
        <f t="shared" si="40"/>
        <v>0</v>
      </c>
      <c r="H300" s="239"/>
      <c r="I300" s="239"/>
      <c r="J300" s="239"/>
      <c r="K300" s="145"/>
      <c r="L300" s="265"/>
      <c r="M300" s="265"/>
    </row>
    <row r="301" spans="1:13" ht="12.75">
      <c r="A301" s="13">
        <f t="shared" si="38"/>
        <v>283</v>
      </c>
      <c r="B301" s="16"/>
      <c r="C301" s="16"/>
      <c r="D301" s="18" t="s">
        <v>20</v>
      </c>
      <c r="E301" s="14" t="s">
        <v>119</v>
      </c>
      <c r="F301" s="145"/>
      <c r="G301" s="135">
        <f t="shared" si="40"/>
        <v>0</v>
      </c>
      <c r="H301" s="239"/>
      <c r="I301" s="239"/>
      <c r="J301" s="239"/>
      <c r="K301" s="145"/>
      <c r="L301" s="265"/>
      <c r="M301" s="265"/>
    </row>
    <row r="302" spans="1:13" ht="12.75">
      <c r="A302" s="13">
        <f t="shared" si="38"/>
        <v>284</v>
      </c>
      <c r="B302" s="16"/>
      <c r="C302" s="16"/>
      <c r="D302" s="18" t="s">
        <v>15</v>
      </c>
      <c r="E302" s="14" t="s">
        <v>118</v>
      </c>
      <c r="F302" s="145"/>
      <c r="G302" s="135">
        <f t="shared" si="40"/>
        <v>0</v>
      </c>
      <c r="H302" s="239"/>
      <c r="I302" s="239"/>
      <c r="J302" s="239"/>
      <c r="K302" s="145"/>
      <c r="L302" s="265"/>
      <c r="M302" s="265"/>
    </row>
    <row r="303" spans="1:13" ht="12.75">
      <c r="A303" s="13">
        <f t="shared" si="38"/>
        <v>285</v>
      </c>
      <c r="B303" s="16"/>
      <c r="C303" s="16"/>
      <c r="D303" s="18" t="s">
        <v>10</v>
      </c>
      <c r="E303" s="14" t="s">
        <v>117</v>
      </c>
      <c r="F303" s="145"/>
      <c r="G303" s="135">
        <f t="shared" si="40"/>
        <v>0</v>
      </c>
      <c r="H303" s="239"/>
      <c r="I303" s="239"/>
      <c r="J303" s="239"/>
      <c r="K303" s="145"/>
      <c r="L303" s="265"/>
      <c r="M303" s="265"/>
    </row>
    <row r="304" spans="1:13" ht="12.75">
      <c r="A304" s="13">
        <f t="shared" si="38"/>
        <v>286</v>
      </c>
      <c r="B304" s="16"/>
      <c r="C304" s="16"/>
      <c r="D304" s="18" t="s">
        <v>82</v>
      </c>
      <c r="E304" s="14" t="s">
        <v>116</v>
      </c>
      <c r="F304" s="145"/>
      <c r="G304" s="135">
        <f t="shared" si="40"/>
        <v>0</v>
      </c>
      <c r="H304" s="239"/>
      <c r="I304" s="239"/>
      <c r="J304" s="239"/>
      <c r="K304" s="145"/>
      <c r="L304" s="265"/>
      <c r="M304" s="265"/>
    </row>
    <row r="305" spans="1:13" ht="12.75">
      <c r="A305" s="13">
        <f t="shared" si="38"/>
        <v>287</v>
      </c>
      <c r="B305" s="16"/>
      <c r="C305" s="16"/>
      <c r="D305" s="18" t="s">
        <v>80</v>
      </c>
      <c r="E305" s="14" t="s">
        <v>115</v>
      </c>
      <c r="F305" s="145"/>
      <c r="G305" s="135">
        <f t="shared" si="40"/>
        <v>0</v>
      </c>
      <c r="H305" s="239"/>
      <c r="I305" s="239"/>
      <c r="J305" s="239"/>
      <c r="K305" s="145"/>
      <c r="L305" s="265"/>
      <c r="M305" s="265"/>
    </row>
    <row r="306" spans="1:13" ht="12.75">
      <c r="A306" s="13">
        <f t="shared" si="38"/>
        <v>288</v>
      </c>
      <c r="B306" s="16"/>
      <c r="C306" s="16"/>
      <c r="D306" s="18" t="s">
        <v>48</v>
      </c>
      <c r="E306" s="14" t="s">
        <v>114</v>
      </c>
      <c r="F306" s="145"/>
      <c r="G306" s="135">
        <f t="shared" si="40"/>
        <v>0</v>
      </c>
      <c r="H306" s="239"/>
      <c r="I306" s="239"/>
      <c r="J306" s="239"/>
      <c r="K306" s="145"/>
      <c r="L306" s="265"/>
      <c r="M306" s="265"/>
    </row>
    <row r="307" spans="1:13" ht="12.75">
      <c r="A307" s="13">
        <f t="shared" si="38"/>
        <v>289</v>
      </c>
      <c r="B307" s="16"/>
      <c r="C307" s="16"/>
      <c r="D307" s="15">
        <v>10</v>
      </c>
      <c r="E307" s="14" t="s">
        <v>113</v>
      </c>
      <c r="F307" s="145"/>
      <c r="G307" s="135">
        <f t="shared" si="40"/>
        <v>0</v>
      </c>
      <c r="H307" s="239"/>
      <c r="I307" s="239"/>
      <c r="J307" s="239"/>
      <c r="K307" s="145"/>
      <c r="L307" s="265"/>
      <c r="M307" s="265"/>
    </row>
    <row r="308" spans="1:13" ht="12.75">
      <c r="A308" s="13">
        <f t="shared" si="38"/>
        <v>290</v>
      </c>
      <c r="B308" s="16"/>
      <c r="C308" s="16"/>
      <c r="D308" s="15">
        <v>11</v>
      </c>
      <c r="E308" s="14" t="s">
        <v>112</v>
      </c>
      <c r="F308" s="145"/>
      <c r="G308" s="135">
        <f t="shared" si="40"/>
        <v>0</v>
      </c>
      <c r="H308" s="239"/>
      <c r="I308" s="239"/>
      <c r="J308" s="239"/>
      <c r="K308" s="145"/>
      <c r="L308" s="265"/>
      <c r="M308" s="265"/>
    </row>
    <row r="309" spans="1:13" ht="12.75">
      <c r="A309" s="13">
        <f t="shared" si="38"/>
        <v>291</v>
      </c>
      <c r="B309" s="16"/>
      <c r="C309" s="16"/>
      <c r="D309" s="15">
        <v>12</v>
      </c>
      <c r="E309" s="14" t="s">
        <v>111</v>
      </c>
      <c r="F309" s="145"/>
      <c r="G309" s="135">
        <f t="shared" si="40"/>
        <v>0</v>
      </c>
      <c r="H309" s="239"/>
      <c r="I309" s="239"/>
      <c r="J309" s="239"/>
      <c r="K309" s="145"/>
      <c r="L309" s="265"/>
      <c r="M309" s="265"/>
    </row>
    <row r="310" spans="1:13" ht="12.75">
      <c r="A310" s="13">
        <f t="shared" si="38"/>
        <v>292</v>
      </c>
      <c r="B310" s="16"/>
      <c r="C310" s="16"/>
      <c r="D310" s="15">
        <v>13</v>
      </c>
      <c r="E310" s="14" t="s">
        <v>110</v>
      </c>
      <c r="F310" s="145"/>
      <c r="G310" s="135">
        <f t="shared" si="40"/>
        <v>0</v>
      </c>
      <c r="H310" s="239"/>
      <c r="I310" s="239"/>
      <c r="J310" s="239"/>
      <c r="K310" s="145"/>
      <c r="L310" s="265"/>
      <c r="M310" s="265"/>
    </row>
    <row r="311" spans="1:13" ht="12.75">
      <c r="A311" s="13">
        <f t="shared" si="38"/>
        <v>293</v>
      </c>
      <c r="B311" s="16"/>
      <c r="C311" s="16"/>
      <c r="D311" s="15">
        <v>14</v>
      </c>
      <c r="E311" s="14" t="s">
        <v>109</v>
      </c>
      <c r="F311" s="145"/>
      <c r="G311" s="135">
        <f t="shared" si="40"/>
        <v>0</v>
      </c>
      <c r="H311" s="239"/>
      <c r="I311" s="239"/>
      <c r="J311" s="239"/>
      <c r="K311" s="145"/>
      <c r="L311" s="265"/>
      <c r="M311" s="265"/>
    </row>
    <row r="312" spans="1:13" ht="12.75">
      <c r="A312" s="13">
        <f t="shared" si="38"/>
        <v>294</v>
      </c>
      <c r="B312" s="16"/>
      <c r="C312" s="16"/>
      <c r="D312" s="15">
        <v>15</v>
      </c>
      <c r="E312" s="14" t="s">
        <v>108</v>
      </c>
      <c r="F312" s="145"/>
      <c r="G312" s="135">
        <f t="shared" si="40"/>
        <v>0</v>
      </c>
      <c r="H312" s="239"/>
      <c r="I312" s="239"/>
      <c r="J312" s="239"/>
      <c r="K312" s="145"/>
      <c r="L312" s="265"/>
      <c r="M312" s="265"/>
    </row>
    <row r="313" spans="1:13" ht="12.75">
      <c r="A313" s="13">
        <f t="shared" si="38"/>
        <v>295</v>
      </c>
      <c r="B313" s="16"/>
      <c r="C313" s="16"/>
      <c r="D313" s="15">
        <v>16</v>
      </c>
      <c r="E313" s="14" t="s">
        <v>107</v>
      </c>
      <c r="F313" s="145"/>
      <c r="G313" s="135">
        <f t="shared" si="40"/>
        <v>0</v>
      </c>
      <c r="H313" s="239"/>
      <c r="I313" s="239"/>
      <c r="J313" s="239"/>
      <c r="K313" s="145"/>
      <c r="L313" s="265"/>
      <c r="M313" s="265"/>
    </row>
    <row r="314" spans="1:13" ht="12.75">
      <c r="A314" s="13">
        <f t="shared" si="38"/>
        <v>296</v>
      </c>
      <c r="B314" s="16"/>
      <c r="C314" s="16"/>
      <c r="D314" s="15">
        <v>30</v>
      </c>
      <c r="E314" s="14" t="s">
        <v>106</v>
      </c>
      <c r="F314" s="145"/>
      <c r="G314" s="135">
        <f t="shared" si="40"/>
        <v>0</v>
      </c>
      <c r="H314" s="239"/>
      <c r="I314" s="239"/>
      <c r="J314" s="239"/>
      <c r="K314" s="145"/>
      <c r="L314" s="265"/>
      <c r="M314" s="265"/>
    </row>
    <row r="315" spans="1:13" ht="12.75">
      <c r="A315" s="13">
        <f t="shared" si="38"/>
        <v>297</v>
      </c>
      <c r="B315" s="16"/>
      <c r="C315" s="20" t="s">
        <v>18</v>
      </c>
      <c r="D315" s="15"/>
      <c r="E315" s="19" t="s">
        <v>105</v>
      </c>
      <c r="F315" s="134">
        <f>+F316+F317+F318+F319+F320+F321</f>
        <v>0</v>
      </c>
      <c r="G315" s="122">
        <f t="shared" si="40"/>
        <v>0</v>
      </c>
      <c r="H315" s="134">
        <f>+H316+H317+H318+H319+H320+H321</f>
        <v>0</v>
      </c>
      <c r="I315" s="134">
        <f>+I316+I317+I318+I319+I320+I321</f>
        <v>0</v>
      </c>
      <c r="J315" s="134">
        <f>+J316+J317+J318+J319+J320+J321</f>
        <v>0</v>
      </c>
      <c r="K315" s="136">
        <f>+K316+K317+K318+K319+K320+K321</f>
        <v>0</v>
      </c>
      <c r="L315" s="255"/>
      <c r="M315" s="255"/>
    </row>
    <row r="316" spans="1:13" ht="12.75">
      <c r="A316" s="13">
        <f t="shared" si="38"/>
        <v>298</v>
      </c>
      <c r="B316" s="16"/>
      <c r="C316" s="16"/>
      <c r="D316" s="18" t="s">
        <v>12</v>
      </c>
      <c r="E316" s="14" t="s">
        <v>104</v>
      </c>
      <c r="F316" s="145"/>
      <c r="G316" s="135">
        <f t="shared" si="40"/>
        <v>0</v>
      </c>
      <c r="H316" s="239"/>
      <c r="I316" s="239"/>
      <c r="J316" s="239"/>
      <c r="K316" s="145"/>
      <c r="L316" s="265"/>
      <c r="M316" s="265"/>
    </row>
    <row r="317" spans="1:13" ht="12.75">
      <c r="A317" s="13">
        <f t="shared" si="38"/>
        <v>299</v>
      </c>
      <c r="B317" s="16"/>
      <c r="C317" s="16"/>
      <c r="D317" s="18" t="s">
        <v>18</v>
      </c>
      <c r="E317" s="14" t="s">
        <v>103</v>
      </c>
      <c r="F317" s="133"/>
      <c r="G317" s="135">
        <f t="shared" si="40"/>
        <v>0</v>
      </c>
      <c r="H317" s="133"/>
      <c r="I317" s="133"/>
      <c r="J317" s="133"/>
      <c r="K317" s="137"/>
      <c r="L317" s="262"/>
      <c r="M317" s="262"/>
    </row>
    <row r="318" spans="1:13" ht="12.75">
      <c r="A318" s="13">
        <f t="shared" si="38"/>
        <v>300</v>
      </c>
      <c r="B318" s="16"/>
      <c r="C318" s="16"/>
      <c r="D318" s="18" t="s">
        <v>28</v>
      </c>
      <c r="E318" s="14" t="s">
        <v>102</v>
      </c>
      <c r="F318" s="133"/>
      <c r="G318" s="135">
        <f t="shared" si="40"/>
        <v>0</v>
      </c>
      <c r="H318" s="133"/>
      <c r="I318" s="133"/>
      <c r="J318" s="133"/>
      <c r="K318" s="137"/>
      <c r="L318" s="262"/>
      <c r="M318" s="262"/>
    </row>
    <row r="319" spans="1:13" ht="12.75">
      <c r="A319" s="13">
        <f t="shared" si="38"/>
        <v>301</v>
      </c>
      <c r="B319" s="16"/>
      <c r="C319" s="16"/>
      <c r="D319" s="18" t="s">
        <v>20</v>
      </c>
      <c r="E319" s="14" t="s">
        <v>101</v>
      </c>
      <c r="F319" s="133"/>
      <c r="G319" s="135">
        <f t="shared" si="40"/>
        <v>0</v>
      </c>
      <c r="H319" s="133"/>
      <c r="I319" s="133"/>
      <c r="J319" s="133"/>
      <c r="K319" s="137"/>
      <c r="L319" s="262"/>
      <c r="M319" s="262"/>
    </row>
    <row r="320" spans="1:13" ht="12.75">
      <c r="A320" s="13">
        <f t="shared" si="38"/>
        <v>302</v>
      </c>
      <c r="B320" s="16"/>
      <c r="C320" s="16"/>
      <c r="D320" s="18" t="s">
        <v>15</v>
      </c>
      <c r="E320" s="14" t="s">
        <v>100</v>
      </c>
      <c r="F320" s="133"/>
      <c r="G320" s="135">
        <f t="shared" si="40"/>
        <v>0</v>
      </c>
      <c r="H320" s="133"/>
      <c r="I320" s="133"/>
      <c r="J320" s="133"/>
      <c r="K320" s="137"/>
      <c r="L320" s="262"/>
      <c r="M320" s="262"/>
    </row>
    <row r="321" spans="1:13" ht="12.75">
      <c r="A321" s="13">
        <f t="shared" si="38"/>
        <v>303</v>
      </c>
      <c r="B321" s="16"/>
      <c r="C321" s="16"/>
      <c r="D321" s="15">
        <v>30</v>
      </c>
      <c r="E321" s="14" t="s">
        <v>99</v>
      </c>
      <c r="F321" s="133"/>
      <c r="G321" s="135">
        <f t="shared" si="40"/>
        <v>0</v>
      </c>
      <c r="H321" s="133"/>
      <c r="I321" s="133"/>
      <c r="J321" s="133"/>
      <c r="K321" s="137"/>
      <c r="L321" s="262"/>
      <c r="M321" s="262"/>
    </row>
    <row r="322" spans="1:13" ht="12.75">
      <c r="A322" s="13">
        <f t="shared" si="38"/>
        <v>304</v>
      </c>
      <c r="B322" s="16"/>
      <c r="C322" s="20" t="s">
        <v>28</v>
      </c>
      <c r="D322" s="15"/>
      <c r="E322" s="19" t="s">
        <v>98</v>
      </c>
      <c r="F322" s="134">
        <f>+F323+F324+F325+F326+F327+F328+F329</f>
        <v>0</v>
      </c>
      <c r="G322" s="122">
        <f t="shared" si="40"/>
        <v>0</v>
      </c>
      <c r="H322" s="134">
        <f>+H323+H324+H325+H326+H327+H328+H329</f>
        <v>0</v>
      </c>
      <c r="I322" s="134">
        <f>+I323+I324+I325+I326+I327+I328+I329</f>
        <v>0</v>
      </c>
      <c r="J322" s="134">
        <f>+J323+J324+J325+J326+J327+J328+J329</f>
        <v>0</v>
      </c>
      <c r="K322" s="136">
        <f>+K323+K324+K325+K326+K327+K328+K329</f>
        <v>0</v>
      </c>
      <c r="L322" s="255"/>
      <c r="M322" s="255"/>
    </row>
    <row r="323" spans="1:13" ht="12.75">
      <c r="A323" s="13">
        <f t="shared" si="38"/>
        <v>305</v>
      </c>
      <c r="B323" s="16"/>
      <c r="C323" s="16"/>
      <c r="D323" s="18" t="s">
        <v>12</v>
      </c>
      <c r="E323" s="14" t="s">
        <v>97</v>
      </c>
      <c r="F323" s="145"/>
      <c r="G323" s="135">
        <f t="shared" si="40"/>
        <v>0</v>
      </c>
      <c r="H323" s="239"/>
      <c r="I323" s="239"/>
      <c r="J323" s="239"/>
      <c r="K323" s="145"/>
      <c r="L323" s="265"/>
      <c r="M323" s="265"/>
    </row>
    <row r="324" spans="1:13" ht="12.75">
      <c r="A324" s="13">
        <f t="shared" si="38"/>
        <v>306</v>
      </c>
      <c r="B324" s="16"/>
      <c r="C324" s="16"/>
      <c r="D324" s="18" t="s">
        <v>18</v>
      </c>
      <c r="E324" s="14" t="s">
        <v>96</v>
      </c>
      <c r="F324" s="145"/>
      <c r="G324" s="135">
        <f t="shared" si="40"/>
        <v>0</v>
      </c>
      <c r="H324" s="239"/>
      <c r="I324" s="239"/>
      <c r="J324" s="239"/>
      <c r="K324" s="145"/>
      <c r="L324" s="265"/>
      <c r="M324" s="265"/>
    </row>
    <row r="325" spans="1:13" ht="12.75">
      <c r="A325" s="13">
        <f t="shared" si="38"/>
        <v>307</v>
      </c>
      <c r="B325" s="16"/>
      <c r="C325" s="16"/>
      <c r="D325" s="18" t="s">
        <v>28</v>
      </c>
      <c r="E325" s="14" t="s">
        <v>95</v>
      </c>
      <c r="F325" s="145"/>
      <c r="G325" s="135">
        <f t="shared" si="40"/>
        <v>0</v>
      </c>
      <c r="H325" s="239"/>
      <c r="I325" s="239"/>
      <c r="J325" s="239"/>
      <c r="K325" s="145"/>
      <c r="L325" s="265"/>
      <c r="M325" s="265"/>
    </row>
    <row r="326" spans="1:13" ht="12.75">
      <c r="A326" s="13">
        <f t="shared" si="38"/>
        <v>308</v>
      </c>
      <c r="B326" s="16"/>
      <c r="C326" s="16"/>
      <c r="D326" s="18" t="s">
        <v>20</v>
      </c>
      <c r="E326" s="14" t="s">
        <v>94</v>
      </c>
      <c r="F326" s="145"/>
      <c r="G326" s="135">
        <f t="shared" si="40"/>
        <v>0</v>
      </c>
      <c r="H326" s="239"/>
      <c r="I326" s="239"/>
      <c r="J326" s="239"/>
      <c r="K326" s="145"/>
      <c r="L326" s="265"/>
      <c r="M326" s="265"/>
    </row>
    <row r="327" spans="1:13" ht="12.75">
      <c r="A327" s="13">
        <f t="shared" si="38"/>
        <v>309</v>
      </c>
      <c r="B327" s="16"/>
      <c r="C327" s="16"/>
      <c r="D327" s="18" t="s">
        <v>15</v>
      </c>
      <c r="E327" s="14" t="s">
        <v>93</v>
      </c>
      <c r="F327" s="145"/>
      <c r="G327" s="135">
        <f aca="true" t="shared" si="41" ref="G327:G358">H327+I327+J327+K327</f>
        <v>0</v>
      </c>
      <c r="H327" s="239"/>
      <c r="I327" s="239"/>
      <c r="J327" s="239"/>
      <c r="K327" s="145"/>
      <c r="L327" s="265"/>
      <c r="M327" s="265"/>
    </row>
    <row r="328" spans="1:13" ht="12.75">
      <c r="A328" s="13">
        <f t="shared" si="38"/>
        <v>310</v>
      </c>
      <c r="B328" s="16"/>
      <c r="C328" s="16"/>
      <c r="D328" s="18" t="s">
        <v>10</v>
      </c>
      <c r="E328" s="14" t="s">
        <v>92</v>
      </c>
      <c r="F328" s="145"/>
      <c r="G328" s="135">
        <f t="shared" si="41"/>
        <v>0</v>
      </c>
      <c r="H328" s="239"/>
      <c r="I328" s="239"/>
      <c r="J328" s="239"/>
      <c r="K328" s="145"/>
      <c r="L328" s="265"/>
      <c r="M328" s="265"/>
    </row>
    <row r="329" spans="1:13" ht="12.75">
      <c r="A329" s="13">
        <f t="shared" si="38"/>
        <v>311</v>
      </c>
      <c r="B329" s="16"/>
      <c r="C329" s="16"/>
      <c r="D329" s="18" t="s">
        <v>82</v>
      </c>
      <c r="E329" s="14" t="s">
        <v>91</v>
      </c>
      <c r="F329" s="145"/>
      <c r="G329" s="135">
        <f t="shared" si="41"/>
        <v>0</v>
      </c>
      <c r="H329" s="239"/>
      <c r="I329" s="239"/>
      <c r="J329" s="239"/>
      <c r="K329" s="145"/>
      <c r="L329" s="265"/>
      <c r="M329" s="265"/>
    </row>
    <row r="330" spans="1:13" ht="12.75">
      <c r="A330" s="13">
        <f t="shared" si="38"/>
        <v>312</v>
      </c>
      <c r="B330" s="16">
        <v>20</v>
      </c>
      <c r="C330" s="16"/>
      <c r="D330" s="21"/>
      <c r="E330" s="19" t="s">
        <v>134</v>
      </c>
      <c r="F330" s="134">
        <f>+F331+F342+F343+F346+F351+F355+F358+F359+F360+F361+F362+F363+F364+F366</f>
        <v>0</v>
      </c>
      <c r="G330" s="122">
        <f t="shared" si="41"/>
        <v>0</v>
      </c>
      <c r="H330" s="134">
        <f>+H331+H342+H343+H346+H351+H355+H358+H359+H360+H361+H362+H363+H364+H366</f>
        <v>0</v>
      </c>
      <c r="I330" s="134">
        <f>+I331+I342+I343+I346+I351+I355+I358+I359+I360+I361+I362+I363+I364+I366</f>
        <v>0</v>
      </c>
      <c r="J330" s="134">
        <f>+J331+J342+J343+J346+J351+J355+J358+J359+J360+J361+J362+J363+J364+J366</f>
        <v>0</v>
      </c>
      <c r="K330" s="136">
        <f>+K331+K342+K343+K346+K351+K355+K358+K359+K360+K361+K362+K363+K364+K366</f>
        <v>0</v>
      </c>
      <c r="L330" s="255"/>
      <c r="M330" s="255"/>
    </row>
    <row r="331" spans="1:13" ht="12.75">
      <c r="A331" s="13">
        <f t="shared" si="38"/>
        <v>313</v>
      </c>
      <c r="B331" s="16"/>
      <c r="C331" s="20" t="s">
        <v>12</v>
      </c>
      <c r="D331" s="15"/>
      <c r="E331" s="19" t="s">
        <v>89</v>
      </c>
      <c r="F331" s="134">
        <f>+F332+F333+F334+F335+F336+F337+F338+F339+F340+F341</f>
        <v>0</v>
      </c>
      <c r="G331" s="122">
        <f t="shared" si="41"/>
        <v>0</v>
      </c>
      <c r="H331" s="134">
        <f>+H332+H333+H334+H335+H336+H337+H338+H339+H340+H341</f>
        <v>0</v>
      </c>
      <c r="I331" s="134">
        <f>+I332+I333+I334+I335+I336+I337+I338+I339+I340+I341</f>
        <v>0</v>
      </c>
      <c r="J331" s="134">
        <f>+J332+J333+J334+J335+J336+J337+J338+J339+J340+J341</f>
        <v>0</v>
      </c>
      <c r="K331" s="136">
        <f>+K332+K333+K334+K335+K336+K337+K338+K339+K340+K341</f>
        <v>0</v>
      </c>
      <c r="L331" s="255"/>
      <c r="M331" s="255"/>
    </row>
    <row r="332" spans="1:13" ht="12.75">
      <c r="A332" s="13">
        <f t="shared" si="38"/>
        <v>314</v>
      </c>
      <c r="B332" s="16"/>
      <c r="C332" s="16"/>
      <c r="D332" s="18" t="s">
        <v>12</v>
      </c>
      <c r="E332" s="14" t="s">
        <v>88</v>
      </c>
      <c r="F332" s="145"/>
      <c r="G332" s="135">
        <f t="shared" si="41"/>
        <v>0</v>
      </c>
      <c r="H332" s="239"/>
      <c r="I332" s="239"/>
      <c r="J332" s="239"/>
      <c r="K332" s="145"/>
      <c r="L332" s="265"/>
      <c r="M332" s="265"/>
    </row>
    <row r="333" spans="1:13" ht="12.75">
      <c r="A333" s="13">
        <f t="shared" si="38"/>
        <v>315</v>
      </c>
      <c r="B333" s="16"/>
      <c r="C333" s="16"/>
      <c r="D333" s="18" t="s">
        <v>18</v>
      </c>
      <c r="E333" s="14" t="s">
        <v>87</v>
      </c>
      <c r="F333" s="145"/>
      <c r="G333" s="135">
        <f t="shared" si="41"/>
        <v>0</v>
      </c>
      <c r="H333" s="239"/>
      <c r="I333" s="239"/>
      <c r="J333" s="239"/>
      <c r="K333" s="145"/>
      <c r="L333" s="265"/>
      <c r="M333" s="265"/>
    </row>
    <row r="334" spans="1:13" ht="12.75">
      <c r="A334" s="13">
        <f t="shared" si="38"/>
        <v>316</v>
      </c>
      <c r="B334" s="16"/>
      <c r="C334" s="16"/>
      <c r="D334" s="18" t="s">
        <v>28</v>
      </c>
      <c r="E334" s="14" t="s">
        <v>86</v>
      </c>
      <c r="F334" s="145"/>
      <c r="G334" s="135">
        <f t="shared" si="41"/>
        <v>0</v>
      </c>
      <c r="H334" s="239"/>
      <c r="I334" s="239"/>
      <c r="J334" s="239"/>
      <c r="K334" s="145"/>
      <c r="L334" s="265"/>
      <c r="M334" s="265"/>
    </row>
    <row r="335" spans="1:13" ht="12.75">
      <c r="A335" s="13">
        <f t="shared" si="38"/>
        <v>317</v>
      </c>
      <c r="B335" s="16"/>
      <c r="C335" s="16"/>
      <c r="D335" s="18" t="s">
        <v>20</v>
      </c>
      <c r="E335" s="14" t="s">
        <v>85</v>
      </c>
      <c r="F335" s="145"/>
      <c r="G335" s="135">
        <f t="shared" si="41"/>
        <v>0</v>
      </c>
      <c r="H335" s="239"/>
      <c r="I335" s="239"/>
      <c r="J335" s="239"/>
      <c r="K335" s="145"/>
      <c r="L335" s="265"/>
      <c r="M335" s="265"/>
    </row>
    <row r="336" spans="1:13" ht="12.75">
      <c r="A336" s="13">
        <f t="shared" si="38"/>
        <v>318</v>
      </c>
      <c r="B336" s="16"/>
      <c r="C336" s="16"/>
      <c r="D336" s="18" t="s">
        <v>15</v>
      </c>
      <c r="E336" s="14" t="s">
        <v>84</v>
      </c>
      <c r="F336" s="145"/>
      <c r="G336" s="135">
        <f t="shared" si="41"/>
        <v>0</v>
      </c>
      <c r="H336" s="239"/>
      <c r="I336" s="239"/>
      <c r="J336" s="239"/>
      <c r="K336" s="145"/>
      <c r="L336" s="265"/>
      <c r="M336" s="265"/>
    </row>
    <row r="337" spans="1:13" ht="12.75">
      <c r="A337" s="13">
        <f t="shared" si="38"/>
        <v>319</v>
      </c>
      <c r="B337" s="16"/>
      <c r="C337" s="16"/>
      <c r="D337" s="18" t="s">
        <v>10</v>
      </c>
      <c r="E337" s="14" t="s">
        <v>83</v>
      </c>
      <c r="F337" s="145"/>
      <c r="G337" s="135">
        <f t="shared" si="41"/>
        <v>0</v>
      </c>
      <c r="H337" s="239"/>
      <c r="I337" s="239"/>
      <c r="J337" s="239"/>
      <c r="K337" s="145"/>
      <c r="L337" s="265"/>
      <c r="M337" s="265"/>
    </row>
    <row r="338" spans="1:13" ht="12.75">
      <c r="A338" s="13">
        <f t="shared" si="38"/>
        <v>320</v>
      </c>
      <c r="B338" s="16"/>
      <c r="C338" s="16"/>
      <c r="D338" s="18" t="s">
        <v>82</v>
      </c>
      <c r="E338" s="14" t="s">
        <v>81</v>
      </c>
      <c r="F338" s="145"/>
      <c r="G338" s="135">
        <f t="shared" si="41"/>
        <v>0</v>
      </c>
      <c r="H338" s="239"/>
      <c r="I338" s="239"/>
      <c r="J338" s="239"/>
      <c r="K338" s="145"/>
      <c r="L338" s="265"/>
      <c r="M338" s="265"/>
    </row>
    <row r="339" spans="1:13" ht="12.75">
      <c r="A339" s="13">
        <f t="shared" si="38"/>
        <v>321</v>
      </c>
      <c r="B339" s="16"/>
      <c r="C339" s="16"/>
      <c r="D339" s="18" t="s">
        <v>80</v>
      </c>
      <c r="E339" s="14" t="s">
        <v>79</v>
      </c>
      <c r="F339" s="145"/>
      <c r="G339" s="135">
        <f t="shared" si="41"/>
        <v>0</v>
      </c>
      <c r="H339" s="239"/>
      <c r="I339" s="239"/>
      <c r="J339" s="239"/>
      <c r="K339" s="145"/>
      <c r="L339" s="265"/>
      <c r="M339" s="265"/>
    </row>
    <row r="340" spans="1:13" ht="12.75">
      <c r="A340" s="13">
        <f t="shared" si="38"/>
        <v>322</v>
      </c>
      <c r="B340" s="16"/>
      <c r="C340" s="16"/>
      <c r="D340" s="18" t="s">
        <v>48</v>
      </c>
      <c r="E340" s="14" t="s">
        <v>78</v>
      </c>
      <c r="F340" s="145"/>
      <c r="G340" s="135">
        <f t="shared" si="41"/>
        <v>0</v>
      </c>
      <c r="H340" s="239"/>
      <c r="I340" s="239"/>
      <c r="J340" s="239"/>
      <c r="K340" s="145"/>
      <c r="L340" s="265"/>
      <c r="M340" s="265"/>
    </row>
    <row r="341" spans="1:13" ht="12.75">
      <c r="A341" s="13">
        <f t="shared" si="38"/>
        <v>323</v>
      </c>
      <c r="B341" s="16"/>
      <c r="C341" s="16"/>
      <c r="D341" s="15">
        <v>30</v>
      </c>
      <c r="E341" s="14" t="s">
        <v>77</v>
      </c>
      <c r="F341" s="145"/>
      <c r="G341" s="135">
        <f t="shared" si="41"/>
        <v>0</v>
      </c>
      <c r="H341" s="239"/>
      <c r="I341" s="239"/>
      <c r="J341" s="239"/>
      <c r="K341" s="145"/>
      <c r="L341" s="265"/>
      <c r="M341" s="265"/>
    </row>
    <row r="342" spans="1:13" ht="12.75">
      <c r="A342" s="13">
        <f t="shared" si="38"/>
        <v>324</v>
      </c>
      <c r="B342" s="16"/>
      <c r="C342" s="20" t="s">
        <v>18</v>
      </c>
      <c r="D342" s="21"/>
      <c r="E342" s="9" t="s">
        <v>76</v>
      </c>
      <c r="F342" s="145"/>
      <c r="G342" s="135">
        <f t="shared" si="41"/>
        <v>0</v>
      </c>
      <c r="H342" s="145"/>
      <c r="I342" s="239"/>
      <c r="J342" s="239"/>
      <c r="K342" s="145"/>
      <c r="L342" s="265"/>
      <c r="M342" s="265"/>
    </row>
    <row r="343" spans="1:13" ht="12.75">
      <c r="A343" s="13">
        <f aca="true" t="shared" si="42" ref="A343:A406">A342+1</f>
        <v>325</v>
      </c>
      <c r="B343" s="16"/>
      <c r="C343" s="20" t="s">
        <v>28</v>
      </c>
      <c r="D343" s="21"/>
      <c r="E343" s="9" t="s">
        <v>75</v>
      </c>
      <c r="F343" s="134">
        <f>+F344+F345</f>
        <v>0</v>
      </c>
      <c r="G343" s="122">
        <f t="shared" si="41"/>
        <v>0</v>
      </c>
      <c r="H343" s="134">
        <f>+H344+H345</f>
        <v>0</v>
      </c>
      <c r="I343" s="134">
        <f>+I344+I345</f>
        <v>0</v>
      </c>
      <c r="J343" s="134">
        <f>+J344+J345</f>
        <v>0</v>
      </c>
      <c r="K343" s="136">
        <f>+K344+K345</f>
        <v>0</v>
      </c>
      <c r="L343" s="255"/>
      <c r="M343" s="255"/>
    </row>
    <row r="344" spans="1:13" ht="12.75">
      <c r="A344" s="13">
        <f t="shared" si="42"/>
        <v>326</v>
      </c>
      <c r="B344" s="16"/>
      <c r="C344" s="16"/>
      <c r="D344" s="18" t="s">
        <v>12</v>
      </c>
      <c r="E344" s="14" t="s">
        <v>74</v>
      </c>
      <c r="F344" s="145"/>
      <c r="G344" s="135">
        <f t="shared" si="41"/>
        <v>0</v>
      </c>
      <c r="H344" s="145">
        <f>'[2]BUG.DE STAT TOTAL'!E58/1000</f>
        <v>0</v>
      </c>
      <c r="I344" s="145">
        <f>'[2]BUG.DE STAT TOTAL'!F58/1000</f>
        <v>0</v>
      </c>
      <c r="J344" s="145">
        <f>'[2]BUG.DE STAT TOTAL'!G58/1000</f>
        <v>0</v>
      </c>
      <c r="K344" s="145">
        <f>'[2]BUG.DE STAT TOTAL'!H58/1000</f>
        <v>0</v>
      </c>
      <c r="L344" s="265"/>
      <c r="M344" s="265"/>
    </row>
    <row r="345" spans="1:13" ht="12.75">
      <c r="A345" s="13">
        <f t="shared" si="42"/>
        <v>327</v>
      </c>
      <c r="B345" s="16"/>
      <c r="C345" s="16"/>
      <c r="D345" s="18" t="s">
        <v>18</v>
      </c>
      <c r="E345" s="14" t="s">
        <v>73</v>
      </c>
      <c r="F345" s="133"/>
      <c r="G345" s="135">
        <f t="shared" si="41"/>
        <v>0</v>
      </c>
      <c r="H345" s="133"/>
      <c r="I345" s="133"/>
      <c r="J345" s="133"/>
      <c r="K345" s="137"/>
      <c r="L345" s="262"/>
      <c r="M345" s="262"/>
    </row>
    <row r="346" spans="1:13" ht="12.75">
      <c r="A346" s="13">
        <f t="shared" si="42"/>
        <v>328</v>
      </c>
      <c r="B346" s="16"/>
      <c r="C346" s="20" t="s">
        <v>20</v>
      </c>
      <c r="D346" s="15"/>
      <c r="E346" s="9" t="s">
        <v>72</v>
      </c>
      <c r="F346" s="134">
        <f>+F347+F348+F349+F350</f>
        <v>0</v>
      </c>
      <c r="G346" s="122">
        <f t="shared" si="41"/>
        <v>0</v>
      </c>
      <c r="H346" s="134">
        <f>+H347+H348+H349+H350</f>
        <v>0</v>
      </c>
      <c r="I346" s="134">
        <f>+I347+I348+I349+I350</f>
        <v>0</v>
      </c>
      <c r="J346" s="134">
        <f>+J347+J348+J349+J350</f>
        <v>0</v>
      </c>
      <c r="K346" s="136">
        <f>+K347+K348+K349+K350</f>
        <v>0</v>
      </c>
      <c r="L346" s="255"/>
      <c r="M346" s="255"/>
    </row>
    <row r="347" spans="1:13" ht="12.75">
      <c r="A347" s="13">
        <f t="shared" si="42"/>
        <v>329</v>
      </c>
      <c r="B347" s="16"/>
      <c r="C347" s="16"/>
      <c r="D347" s="18" t="s">
        <v>12</v>
      </c>
      <c r="E347" s="14" t="s">
        <v>71</v>
      </c>
      <c r="F347" s="145"/>
      <c r="G347" s="135">
        <f t="shared" si="41"/>
        <v>0</v>
      </c>
      <c r="H347" s="145"/>
      <c r="I347" s="145"/>
      <c r="J347" s="145"/>
      <c r="K347" s="145"/>
      <c r="L347" s="265"/>
      <c r="M347" s="265"/>
    </row>
    <row r="348" spans="1:13" ht="12.75">
      <c r="A348" s="13">
        <f t="shared" si="42"/>
        <v>330</v>
      </c>
      <c r="B348" s="16"/>
      <c r="C348" s="16"/>
      <c r="D348" s="18" t="s">
        <v>18</v>
      </c>
      <c r="E348" s="14" t="s">
        <v>70</v>
      </c>
      <c r="F348" s="145"/>
      <c r="G348" s="135">
        <f t="shared" si="41"/>
        <v>0</v>
      </c>
      <c r="H348" s="145"/>
      <c r="I348" s="145"/>
      <c r="J348" s="145"/>
      <c r="K348" s="145"/>
      <c r="L348" s="265"/>
      <c r="M348" s="265"/>
    </row>
    <row r="349" spans="1:13" ht="12.75">
      <c r="A349" s="13">
        <f t="shared" si="42"/>
        <v>331</v>
      </c>
      <c r="B349" s="16"/>
      <c r="C349" s="16"/>
      <c r="D349" s="18" t="s">
        <v>28</v>
      </c>
      <c r="E349" s="14" t="s">
        <v>69</v>
      </c>
      <c r="F349" s="145"/>
      <c r="G349" s="135">
        <f t="shared" si="41"/>
        <v>0</v>
      </c>
      <c r="H349" s="145"/>
      <c r="I349" s="145"/>
      <c r="J349" s="145"/>
      <c r="K349" s="145"/>
      <c r="L349" s="265"/>
      <c r="M349" s="265"/>
    </row>
    <row r="350" spans="1:13" ht="12.75">
      <c r="A350" s="13">
        <f t="shared" si="42"/>
        <v>332</v>
      </c>
      <c r="B350" s="16"/>
      <c r="C350" s="16"/>
      <c r="D350" s="18" t="s">
        <v>20</v>
      </c>
      <c r="E350" s="14" t="s">
        <v>68</v>
      </c>
      <c r="F350" s="145"/>
      <c r="G350" s="135">
        <f t="shared" si="41"/>
        <v>0</v>
      </c>
      <c r="H350" s="145"/>
      <c r="I350" s="145"/>
      <c r="J350" s="145"/>
      <c r="K350" s="145"/>
      <c r="L350" s="265"/>
      <c r="M350" s="265"/>
    </row>
    <row r="351" spans="1:13" ht="12.75">
      <c r="A351" s="13">
        <f t="shared" si="42"/>
        <v>333</v>
      </c>
      <c r="B351" s="16"/>
      <c r="C351" s="20" t="s">
        <v>15</v>
      </c>
      <c r="D351" s="15"/>
      <c r="E351" s="19" t="s">
        <v>67</v>
      </c>
      <c r="F351" s="134">
        <f>+F352+F353+F354</f>
        <v>0</v>
      </c>
      <c r="G351" s="122">
        <f t="shared" si="41"/>
        <v>0</v>
      </c>
      <c r="H351" s="134">
        <f>+H352+H353+H354</f>
        <v>0</v>
      </c>
      <c r="I351" s="134">
        <f>+I352+I353+I354</f>
        <v>0</v>
      </c>
      <c r="J351" s="134">
        <f>+J352+J353+J354</f>
        <v>0</v>
      </c>
      <c r="K351" s="136">
        <f>+K352+K353+K354</f>
        <v>0</v>
      </c>
      <c r="L351" s="255"/>
      <c r="M351" s="255"/>
    </row>
    <row r="352" spans="1:13" ht="12.75">
      <c r="A352" s="13">
        <f t="shared" si="42"/>
        <v>334</v>
      </c>
      <c r="B352" s="16"/>
      <c r="C352" s="16"/>
      <c r="D352" s="18" t="s">
        <v>12</v>
      </c>
      <c r="E352" s="14" t="s">
        <v>66</v>
      </c>
      <c r="F352" s="145"/>
      <c r="G352" s="135">
        <f t="shared" si="41"/>
        <v>0</v>
      </c>
      <c r="H352" s="145"/>
      <c r="I352" s="145"/>
      <c r="J352" s="145"/>
      <c r="K352" s="145"/>
      <c r="L352" s="265"/>
      <c r="M352" s="265"/>
    </row>
    <row r="353" spans="1:13" ht="12.75">
      <c r="A353" s="13">
        <f t="shared" si="42"/>
        <v>335</v>
      </c>
      <c r="B353" s="16"/>
      <c r="C353" s="16"/>
      <c r="D353" s="18" t="s">
        <v>28</v>
      </c>
      <c r="E353" s="14" t="s">
        <v>65</v>
      </c>
      <c r="F353" s="145"/>
      <c r="G353" s="135">
        <f t="shared" si="41"/>
        <v>0</v>
      </c>
      <c r="H353" s="145"/>
      <c r="I353" s="145"/>
      <c r="J353" s="145"/>
      <c r="K353" s="145"/>
      <c r="L353" s="265"/>
      <c r="M353" s="265"/>
    </row>
    <row r="354" spans="1:13" ht="12.75">
      <c r="A354" s="13">
        <f t="shared" si="42"/>
        <v>336</v>
      </c>
      <c r="B354" s="16"/>
      <c r="C354" s="16"/>
      <c r="D354" s="15">
        <v>30</v>
      </c>
      <c r="E354" s="14" t="s">
        <v>64</v>
      </c>
      <c r="F354" s="145"/>
      <c r="G354" s="135">
        <f t="shared" si="41"/>
        <v>0</v>
      </c>
      <c r="H354" s="145"/>
      <c r="I354" s="145"/>
      <c r="J354" s="145"/>
      <c r="K354" s="145"/>
      <c r="L354" s="265"/>
      <c r="M354" s="265"/>
    </row>
    <row r="355" spans="1:13" ht="12.75">
      <c r="A355" s="13">
        <f t="shared" si="42"/>
        <v>337</v>
      </c>
      <c r="B355" s="16"/>
      <c r="C355" s="20" t="s">
        <v>10</v>
      </c>
      <c r="D355" s="15"/>
      <c r="E355" s="9" t="s">
        <v>63</v>
      </c>
      <c r="F355" s="134">
        <f>+F356+F357</f>
        <v>0</v>
      </c>
      <c r="G355" s="122">
        <f t="shared" si="41"/>
        <v>0</v>
      </c>
      <c r="H355" s="134">
        <f>+H356+H357</f>
        <v>0</v>
      </c>
      <c r="I355" s="134">
        <f>+I356+I357</f>
        <v>0</v>
      </c>
      <c r="J355" s="134">
        <f>+J356+J357</f>
        <v>0</v>
      </c>
      <c r="K355" s="136">
        <f>+K356+K357</f>
        <v>0</v>
      </c>
      <c r="L355" s="255"/>
      <c r="M355" s="255"/>
    </row>
    <row r="356" spans="1:13" ht="12.75">
      <c r="A356" s="13">
        <f t="shared" si="42"/>
        <v>338</v>
      </c>
      <c r="B356" s="16"/>
      <c r="C356" s="16"/>
      <c r="D356" s="18" t="s">
        <v>12</v>
      </c>
      <c r="E356" s="29" t="s">
        <v>62</v>
      </c>
      <c r="F356" s="145"/>
      <c r="G356" s="141">
        <f t="shared" si="41"/>
        <v>0</v>
      </c>
      <c r="H356" s="145"/>
      <c r="I356" s="145"/>
      <c r="J356" s="145"/>
      <c r="K356" s="145"/>
      <c r="L356" s="265"/>
      <c r="M356" s="265"/>
    </row>
    <row r="357" spans="1:13" ht="12.75">
      <c r="A357" s="13">
        <f t="shared" si="42"/>
        <v>339</v>
      </c>
      <c r="B357" s="16"/>
      <c r="C357" s="16"/>
      <c r="D357" s="18" t="s">
        <v>18</v>
      </c>
      <c r="E357" s="14" t="s">
        <v>61</v>
      </c>
      <c r="F357" s="145"/>
      <c r="G357" s="135">
        <f t="shared" si="41"/>
        <v>0</v>
      </c>
      <c r="H357" s="145"/>
      <c r="I357" s="145"/>
      <c r="J357" s="145"/>
      <c r="K357" s="145"/>
      <c r="L357" s="265"/>
      <c r="M357" s="265"/>
    </row>
    <row r="358" spans="1:13" ht="12.75">
      <c r="A358" s="13">
        <f t="shared" si="42"/>
        <v>340</v>
      </c>
      <c r="B358" s="16"/>
      <c r="C358" s="20" t="s">
        <v>48</v>
      </c>
      <c r="D358" s="15"/>
      <c r="E358" s="19" t="s">
        <v>60</v>
      </c>
      <c r="F358" s="145"/>
      <c r="G358" s="135">
        <f t="shared" si="41"/>
        <v>0</v>
      </c>
      <c r="H358" s="145"/>
      <c r="I358" s="145"/>
      <c r="J358" s="145"/>
      <c r="K358" s="145"/>
      <c r="L358" s="265"/>
      <c r="M358" s="265"/>
    </row>
    <row r="359" spans="1:13" ht="12.75">
      <c r="A359" s="13">
        <f t="shared" si="42"/>
        <v>341</v>
      </c>
      <c r="B359" s="16"/>
      <c r="C359" s="16">
        <v>10</v>
      </c>
      <c r="D359" s="15"/>
      <c r="E359" s="19" t="s">
        <v>59</v>
      </c>
      <c r="F359" s="145"/>
      <c r="G359" s="135">
        <f aca="true" t="shared" si="43" ref="G359:G391">H359+I359+J359+K359</f>
        <v>0</v>
      </c>
      <c r="H359" s="145"/>
      <c r="I359" s="145"/>
      <c r="J359" s="145"/>
      <c r="K359" s="145"/>
      <c r="L359" s="265"/>
      <c r="M359" s="265"/>
    </row>
    <row r="360" spans="1:13" ht="12.75">
      <c r="A360" s="13">
        <f t="shared" si="42"/>
        <v>342</v>
      </c>
      <c r="B360" s="16"/>
      <c r="C360" s="16">
        <v>11</v>
      </c>
      <c r="D360" s="15"/>
      <c r="E360" s="19" t="s">
        <v>58</v>
      </c>
      <c r="F360" s="145"/>
      <c r="G360" s="135">
        <f t="shared" si="43"/>
        <v>0</v>
      </c>
      <c r="H360" s="145"/>
      <c r="I360" s="145"/>
      <c r="J360" s="145"/>
      <c r="K360" s="145"/>
      <c r="L360" s="265"/>
      <c r="M360" s="265"/>
    </row>
    <row r="361" spans="1:13" ht="12.75">
      <c r="A361" s="13">
        <f t="shared" si="42"/>
        <v>343</v>
      </c>
      <c r="B361" s="16"/>
      <c r="C361" s="16">
        <v>12</v>
      </c>
      <c r="D361" s="15"/>
      <c r="E361" s="19" t="s">
        <v>57</v>
      </c>
      <c r="F361" s="145"/>
      <c r="G361" s="135">
        <f t="shared" si="43"/>
        <v>0</v>
      </c>
      <c r="H361" s="145"/>
      <c r="I361" s="145"/>
      <c r="J361" s="145"/>
      <c r="K361" s="145"/>
      <c r="L361" s="265"/>
      <c r="M361" s="265"/>
    </row>
    <row r="362" spans="1:13" ht="12.75">
      <c r="A362" s="13">
        <f t="shared" si="42"/>
        <v>344</v>
      </c>
      <c r="B362" s="16"/>
      <c r="C362" s="16">
        <v>13</v>
      </c>
      <c r="D362" s="15"/>
      <c r="E362" s="19" t="s">
        <v>56</v>
      </c>
      <c r="F362" s="145"/>
      <c r="G362" s="135">
        <f t="shared" si="43"/>
        <v>0</v>
      </c>
      <c r="H362" s="145"/>
      <c r="I362" s="145"/>
      <c r="J362" s="145"/>
      <c r="K362" s="145"/>
      <c r="L362" s="265"/>
      <c r="M362" s="265"/>
    </row>
    <row r="363" spans="1:13" ht="12.75">
      <c r="A363" s="13">
        <f t="shared" si="42"/>
        <v>345</v>
      </c>
      <c r="B363" s="16"/>
      <c r="C363" s="16">
        <v>14</v>
      </c>
      <c r="D363" s="15"/>
      <c r="E363" s="19" t="s">
        <v>55</v>
      </c>
      <c r="F363" s="145"/>
      <c r="G363" s="135">
        <f t="shared" si="43"/>
        <v>0</v>
      </c>
      <c r="H363" s="145"/>
      <c r="I363" s="145"/>
      <c r="J363" s="145"/>
      <c r="K363" s="145"/>
      <c r="L363" s="265"/>
      <c r="M363" s="265"/>
    </row>
    <row r="364" spans="1:13" ht="12.75">
      <c r="A364" s="13">
        <f t="shared" si="42"/>
        <v>346</v>
      </c>
      <c r="B364" s="16"/>
      <c r="C364" s="16">
        <v>25</v>
      </c>
      <c r="D364" s="15"/>
      <c r="E364" s="19" t="s">
        <v>54</v>
      </c>
      <c r="F364" s="145"/>
      <c r="G364" s="135">
        <f t="shared" si="43"/>
        <v>0</v>
      </c>
      <c r="H364" s="145"/>
      <c r="I364" s="145"/>
      <c r="J364" s="145"/>
      <c r="K364" s="145"/>
      <c r="L364" s="265"/>
      <c r="M364" s="265"/>
    </row>
    <row r="365" spans="1:13" ht="12.75">
      <c r="A365" s="13">
        <f t="shared" si="42"/>
        <v>347</v>
      </c>
      <c r="B365" s="16"/>
      <c r="C365" s="16">
        <v>27</v>
      </c>
      <c r="D365" s="15"/>
      <c r="E365" s="19" t="s">
        <v>53</v>
      </c>
      <c r="F365" s="145"/>
      <c r="G365" s="135">
        <f t="shared" si="43"/>
        <v>0</v>
      </c>
      <c r="H365" s="145"/>
      <c r="I365" s="145"/>
      <c r="J365" s="145"/>
      <c r="K365" s="145"/>
      <c r="L365" s="265"/>
      <c r="M365" s="265"/>
    </row>
    <row r="366" spans="1:13" ht="12.75">
      <c r="A366" s="13">
        <f t="shared" si="42"/>
        <v>348</v>
      </c>
      <c r="B366" s="16"/>
      <c r="C366" s="16">
        <v>30</v>
      </c>
      <c r="D366" s="15"/>
      <c r="E366" s="19" t="s">
        <v>52</v>
      </c>
      <c r="F366" s="134">
        <f>+F367+F368+F369+F370+F371</f>
        <v>0</v>
      </c>
      <c r="G366" s="122">
        <f t="shared" si="43"/>
        <v>0</v>
      </c>
      <c r="H366" s="134">
        <f>+H367+H368+H369+H370+H371</f>
        <v>0</v>
      </c>
      <c r="I366" s="134">
        <f>+I367+I368+I369+I370+I371</f>
        <v>0</v>
      </c>
      <c r="J366" s="134">
        <f>+J367+J368+J369+J370+J371</f>
        <v>0</v>
      </c>
      <c r="K366" s="136">
        <f>+K367+K368+K369+K370+K371</f>
        <v>0</v>
      </c>
      <c r="L366" s="255"/>
      <c r="M366" s="255"/>
    </row>
    <row r="367" spans="1:13" ht="12.75">
      <c r="A367" s="13">
        <f t="shared" si="42"/>
        <v>349</v>
      </c>
      <c r="B367" s="16"/>
      <c r="C367" s="16"/>
      <c r="D367" s="18" t="s">
        <v>12</v>
      </c>
      <c r="E367" s="14" t="s">
        <v>51</v>
      </c>
      <c r="F367" s="145"/>
      <c r="G367" s="135">
        <f t="shared" si="43"/>
        <v>0</v>
      </c>
      <c r="H367" s="145">
        <f>'[2]BUG.DE STAT TOTAL'!E81/1000</f>
        <v>0</v>
      </c>
      <c r="I367" s="145">
        <f>'[2]BUG.DE STAT TOTAL'!F81/1000</f>
        <v>0</v>
      </c>
      <c r="J367" s="145">
        <f>'[2]BUG.DE STAT TOTAL'!G81/1000</f>
        <v>0</v>
      </c>
      <c r="K367" s="145">
        <f>'[2]BUG.DE STAT TOTAL'!H81/1000</f>
        <v>0</v>
      </c>
      <c r="L367" s="265"/>
      <c r="M367" s="265"/>
    </row>
    <row r="368" spans="1:13" ht="12.75">
      <c r="A368" s="13">
        <f t="shared" si="42"/>
        <v>350</v>
      </c>
      <c r="B368" s="16"/>
      <c r="C368" s="16"/>
      <c r="D368" s="18" t="s">
        <v>28</v>
      </c>
      <c r="E368" s="14" t="s">
        <v>50</v>
      </c>
      <c r="F368" s="145"/>
      <c r="G368" s="135">
        <f t="shared" si="43"/>
        <v>0</v>
      </c>
      <c r="H368" s="145">
        <f>'[2]BUG.DE STAT TOTAL'!E82/1000</f>
        <v>0</v>
      </c>
      <c r="I368" s="145">
        <f>'[2]BUG.DE STAT TOTAL'!F82/1000</f>
        <v>0</v>
      </c>
      <c r="J368" s="145">
        <f>'[2]BUG.DE STAT TOTAL'!G82/1000</f>
        <v>0</v>
      </c>
      <c r="K368" s="145">
        <f>'[2]BUG.DE STAT TOTAL'!H82/1000</f>
        <v>0</v>
      </c>
      <c r="L368" s="265"/>
      <c r="M368" s="265"/>
    </row>
    <row r="369" spans="1:13" ht="12.75">
      <c r="A369" s="13">
        <f t="shared" si="42"/>
        <v>351</v>
      </c>
      <c r="B369" s="16"/>
      <c r="C369" s="16"/>
      <c r="D369" s="18" t="s">
        <v>20</v>
      </c>
      <c r="E369" s="14" t="s">
        <v>49</v>
      </c>
      <c r="F369" s="145"/>
      <c r="G369" s="135">
        <f t="shared" si="43"/>
        <v>0</v>
      </c>
      <c r="H369" s="145">
        <f>'[2]BUG.DE STAT TOTAL'!E83/1000</f>
        <v>0</v>
      </c>
      <c r="I369" s="145">
        <f>'[2]BUG.DE STAT TOTAL'!F83/1000</f>
        <v>0</v>
      </c>
      <c r="J369" s="145">
        <f>'[2]BUG.DE STAT TOTAL'!G83/1000</f>
        <v>0</v>
      </c>
      <c r="K369" s="145">
        <f>'[2]BUG.DE STAT TOTAL'!H83/1000</f>
        <v>0</v>
      </c>
      <c r="L369" s="265"/>
      <c r="M369" s="265"/>
    </row>
    <row r="370" spans="1:13" ht="12.75">
      <c r="A370" s="13">
        <f t="shared" si="42"/>
        <v>352</v>
      </c>
      <c r="B370" s="16"/>
      <c r="C370" s="16"/>
      <c r="D370" s="18" t="s">
        <v>48</v>
      </c>
      <c r="E370" s="14" t="s">
        <v>47</v>
      </c>
      <c r="F370" s="145"/>
      <c r="G370" s="135">
        <f t="shared" si="43"/>
        <v>0</v>
      </c>
      <c r="H370" s="145">
        <f>'[2]BUG.DE STAT TOTAL'!E84/1000</f>
        <v>0</v>
      </c>
      <c r="I370" s="145">
        <f>'[2]BUG.DE STAT TOTAL'!F84/1000</f>
        <v>0</v>
      </c>
      <c r="J370" s="145">
        <f>'[2]BUG.DE STAT TOTAL'!G84/1000</f>
        <v>0</v>
      </c>
      <c r="K370" s="145">
        <f>'[2]BUG.DE STAT TOTAL'!H84/1000</f>
        <v>0</v>
      </c>
      <c r="L370" s="265"/>
      <c r="M370" s="265"/>
    </row>
    <row r="371" spans="1:13" ht="12.75">
      <c r="A371" s="13">
        <f t="shared" si="42"/>
        <v>353</v>
      </c>
      <c r="B371" s="16"/>
      <c r="C371" s="16"/>
      <c r="D371" s="15">
        <v>30</v>
      </c>
      <c r="E371" s="14" t="s">
        <v>46</v>
      </c>
      <c r="F371" s="145"/>
      <c r="G371" s="135">
        <f t="shared" si="43"/>
        <v>0</v>
      </c>
      <c r="H371" s="145"/>
      <c r="I371" s="145"/>
      <c r="J371" s="145"/>
      <c r="K371" s="145"/>
      <c r="L371" s="265"/>
      <c r="M371" s="265"/>
    </row>
    <row r="372" spans="1:13" ht="12.75">
      <c r="A372" s="13">
        <f t="shared" si="42"/>
        <v>354</v>
      </c>
      <c r="B372" s="27">
        <v>30</v>
      </c>
      <c r="C372" s="27"/>
      <c r="D372" s="185"/>
      <c r="E372" s="28" t="s">
        <v>45</v>
      </c>
      <c r="F372" s="134">
        <f aca="true" t="shared" si="44" ref="F372:K373">+F373</f>
        <v>0</v>
      </c>
      <c r="G372" s="122">
        <f t="shared" si="43"/>
        <v>0</v>
      </c>
      <c r="H372" s="134">
        <f t="shared" si="44"/>
        <v>0</v>
      </c>
      <c r="I372" s="134">
        <f t="shared" si="44"/>
        <v>0</v>
      </c>
      <c r="J372" s="134">
        <f t="shared" si="44"/>
        <v>0</v>
      </c>
      <c r="K372" s="136">
        <f t="shared" si="44"/>
        <v>0</v>
      </c>
      <c r="L372" s="255"/>
      <c r="M372" s="255"/>
    </row>
    <row r="373" spans="1:13" ht="12.75">
      <c r="A373" s="13">
        <f t="shared" si="42"/>
        <v>355</v>
      </c>
      <c r="B373" s="27"/>
      <c r="C373" s="26" t="s">
        <v>28</v>
      </c>
      <c r="D373" s="185"/>
      <c r="E373" s="28" t="s">
        <v>44</v>
      </c>
      <c r="F373" s="134">
        <f t="shared" si="44"/>
        <v>0</v>
      </c>
      <c r="G373" s="122">
        <f t="shared" si="43"/>
        <v>0</v>
      </c>
      <c r="H373" s="134">
        <f t="shared" si="44"/>
        <v>0</v>
      </c>
      <c r="I373" s="134">
        <f t="shared" si="44"/>
        <v>0</v>
      </c>
      <c r="J373" s="134">
        <f t="shared" si="44"/>
        <v>0</v>
      </c>
      <c r="K373" s="136">
        <f t="shared" si="44"/>
        <v>0</v>
      </c>
      <c r="L373" s="255"/>
      <c r="M373" s="255"/>
    </row>
    <row r="374" spans="1:13" ht="12.75">
      <c r="A374" s="13">
        <f t="shared" si="42"/>
        <v>356</v>
      </c>
      <c r="B374" s="27"/>
      <c r="C374" s="26"/>
      <c r="D374" s="25" t="s">
        <v>15</v>
      </c>
      <c r="E374" s="24" t="s">
        <v>43</v>
      </c>
      <c r="F374" s="133"/>
      <c r="G374" s="135">
        <f t="shared" si="43"/>
        <v>0</v>
      </c>
      <c r="H374" s="133"/>
      <c r="I374" s="133"/>
      <c r="J374" s="133"/>
      <c r="K374" s="137"/>
      <c r="L374" s="262"/>
      <c r="M374" s="262"/>
    </row>
    <row r="375" spans="1:13" ht="25.5">
      <c r="A375" s="13">
        <f t="shared" si="42"/>
        <v>357</v>
      </c>
      <c r="B375" s="189" t="s">
        <v>272</v>
      </c>
      <c r="C375" s="26"/>
      <c r="D375" s="25"/>
      <c r="E375" s="190" t="s">
        <v>273</v>
      </c>
      <c r="F375" s="133"/>
      <c r="G375" s="135">
        <f t="shared" si="43"/>
        <v>0</v>
      </c>
      <c r="H375" s="133"/>
      <c r="I375" s="133"/>
      <c r="J375" s="133"/>
      <c r="K375" s="192"/>
      <c r="L375" s="262"/>
      <c r="M375" s="262"/>
    </row>
    <row r="376" spans="1:13" ht="12.75">
      <c r="A376" s="13">
        <f t="shared" si="42"/>
        <v>358</v>
      </c>
      <c r="B376" s="27">
        <v>57</v>
      </c>
      <c r="C376" s="26"/>
      <c r="D376" s="25"/>
      <c r="E376" s="28" t="s">
        <v>289</v>
      </c>
      <c r="F376" s="147">
        <f aca="true" t="shared" si="45" ref="F376:K377">F377</f>
        <v>0</v>
      </c>
      <c r="G376" s="147">
        <f t="shared" si="43"/>
        <v>0</v>
      </c>
      <c r="H376" s="147">
        <f t="shared" si="45"/>
        <v>0</v>
      </c>
      <c r="I376" s="147">
        <f t="shared" si="45"/>
        <v>0</v>
      </c>
      <c r="J376" s="147">
        <f t="shared" si="45"/>
        <v>0</v>
      </c>
      <c r="K376" s="147">
        <f t="shared" si="45"/>
        <v>0</v>
      </c>
      <c r="L376" s="262"/>
      <c r="M376" s="262"/>
    </row>
    <row r="377" spans="1:13" ht="12.75">
      <c r="A377" s="13">
        <f t="shared" si="42"/>
        <v>359</v>
      </c>
      <c r="B377" s="27"/>
      <c r="C377" s="26" t="s">
        <v>12</v>
      </c>
      <c r="D377" s="25"/>
      <c r="E377" s="28" t="s">
        <v>42</v>
      </c>
      <c r="F377" s="147">
        <f t="shared" si="45"/>
        <v>0</v>
      </c>
      <c r="G377" s="147">
        <f t="shared" si="43"/>
        <v>0</v>
      </c>
      <c r="H377" s="147">
        <f t="shared" si="45"/>
        <v>0</v>
      </c>
      <c r="I377" s="147">
        <f t="shared" si="45"/>
        <v>0</v>
      </c>
      <c r="J377" s="147">
        <f t="shared" si="45"/>
        <v>0</v>
      </c>
      <c r="K377" s="147">
        <f t="shared" si="45"/>
        <v>0</v>
      </c>
      <c r="L377" s="262"/>
      <c r="M377" s="262"/>
    </row>
    <row r="378" spans="1:13" ht="12.75">
      <c r="A378" s="13">
        <f t="shared" si="42"/>
        <v>360</v>
      </c>
      <c r="B378" s="27"/>
      <c r="C378" s="26" t="s">
        <v>18</v>
      </c>
      <c r="D378" s="25"/>
      <c r="E378" s="24" t="s">
        <v>41</v>
      </c>
      <c r="F378" s="147">
        <f>F379+F380+F381+F382</f>
        <v>0</v>
      </c>
      <c r="G378" s="147">
        <f t="shared" si="43"/>
        <v>0</v>
      </c>
      <c r="H378" s="147">
        <f>H379+H380+H381+H382</f>
        <v>0</v>
      </c>
      <c r="I378" s="147">
        <f>I379+I380+I381+I382</f>
        <v>0</v>
      </c>
      <c r="J378" s="147">
        <f>J379+J380+J381+J382</f>
        <v>0</v>
      </c>
      <c r="K378" s="148">
        <f>K379+K380+K381+K382</f>
        <v>0</v>
      </c>
      <c r="L378" s="262"/>
      <c r="M378" s="262"/>
    </row>
    <row r="379" spans="1:13" ht="12.75">
      <c r="A379" s="13">
        <f t="shared" si="42"/>
        <v>361</v>
      </c>
      <c r="B379" s="27"/>
      <c r="C379" s="26"/>
      <c r="D379" s="25" t="s">
        <v>12</v>
      </c>
      <c r="E379" s="24" t="s">
        <v>40</v>
      </c>
      <c r="F379" s="133"/>
      <c r="G379" s="147">
        <f t="shared" si="43"/>
        <v>0</v>
      </c>
      <c r="H379" s="133"/>
      <c r="I379" s="133"/>
      <c r="J379" s="133"/>
      <c r="K379" s="137"/>
      <c r="L379" s="262"/>
      <c r="M379" s="262"/>
    </row>
    <row r="380" spans="1:13" ht="12.75">
      <c r="A380" s="13">
        <f t="shared" si="42"/>
        <v>362</v>
      </c>
      <c r="B380" s="27"/>
      <c r="C380" s="26"/>
      <c r="D380" s="25" t="s">
        <v>18</v>
      </c>
      <c r="E380" s="24" t="s">
        <v>39</v>
      </c>
      <c r="F380" s="133"/>
      <c r="G380" s="147">
        <f t="shared" si="43"/>
        <v>0</v>
      </c>
      <c r="H380" s="133"/>
      <c r="I380" s="133"/>
      <c r="J380" s="133"/>
      <c r="K380" s="137"/>
      <c r="L380" s="262"/>
      <c r="M380" s="262"/>
    </row>
    <row r="381" spans="1:13" ht="12.75">
      <c r="A381" s="13">
        <f t="shared" si="42"/>
        <v>363</v>
      </c>
      <c r="B381" s="27"/>
      <c r="C381" s="26"/>
      <c r="D381" s="25" t="s">
        <v>28</v>
      </c>
      <c r="E381" s="24" t="s">
        <v>38</v>
      </c>
      <c r="F381" s="133"/>
      <c r="G381" s="147">
        <f t="shared" si="43"/>
        <v>0</v>
      </c>
      <c r="H381" s="133"/>
      <c r="I381" s="133"/>
      <c r="J381" s="133"/>
      <c r="K381" s="137"/>
      <c r="L381" s="262"/>
      <c r="M381" s="262"/>
    </row>
    <row r="382" spans="1:13" ht="12.75">
      <c r="A382" s="13">
        <f t="shared" si="42"/>
        <v>364</v>
      </c>
      <c r="B382" s="27"/>
      <c r="C382" s="26"/>
      <c r="D382" s="25" t="s">
        <v>20</v>
      </c>
      <c r="E382" s="24" t="s">
        <v>37</v>
      </c>
      <c r="F382" s="133"/>
      <c r="G382" s="147">
        <f t="shared" si="43"/>
        <v>0</v>
      </c>
      <c r="H382" s="133"/>
      <c r="I382" s="133"/>
      <c r="J382" s="133"/>
      <c r="K382" s="137"/>
      <c r="L382" s="262"/>
      <c r="M382" s="262"/>
    </row>
    <row r="383" spans="1:13" ht="12.75">
      <c r="A383" s="13">
        <f t="shared" si="42"/>
        <v>365</v>
      </c>
      <c r="B383" s="16">
        <v>70</v>
      </c>
      <c r="C383" s="16"/>
      <c r="D383" s="21"/>
      <c r="E383" s="19" t="s">
        <v>36</v>
      </c>
      <c r="F383" s="134">
        <f>+F384</f>
        <v>0</v>
      </c>
      <c r="G383" s="122">
        <f t="shared" si="43"/>
        <v>0</v>
      </c>
      <c r="H383" s="134">
        <f>+H384</f>
        <v>0</v>
      </c>
      <c r="I383" s="134">
        <f>+I384</f>
        <v>0</v>
      </c>
      <c r="J383" s="134">
        <f>+J384</f>
        <v>0</v>
      </c>
      <c r="K383" s="134">
        <f>+K384</f>
        <v>0</v>
      </c>
      <c r="L383" s="255"/>
      <c r="M383" s="255"/>
    </row>
    <row r="384" spans="1:13" ht="12.75">
      <c r="A384" s="13">
        <f t="shared" si="42"/>
        <v>366</v>
      </c>
      <c r="B384" s="16">
        <v>71</v>
      </c>
      <c r="C384" s="16"/>
      <c r="D384" s="15"/>
      <c r="E384" s="19" t="s">
        <v>35</v>
      </c>
      <c r="F384" s="134">
        <f>+F385+F390</f>
        <v>0</v>
      </c>
      <c r="G384" s="122">
        <f t="shared" si="43"/>
        <v>0</v>
      </c>
      <c r="H384" s="134">
        <f>+H385+H390</f>
        <v>0</v>
      </c>
      <c r="I384" s="134">
        <f>+I385+I390</f>
        <v>0</v>
      </c>
      <c r="J384" s="134">
        <f>+J385+J390</f>
        <v>0</v>
      </c>
      <c r="K384" s="136">
        <f>+K385+K390</f>
        <v>0</v>
      </c>
      <c r="L384" s="255"/>
      <c r="M384" s="255"/>
    </row>
    <row r="385" spans="1:13" ht="12.75">
      <c r="A385" s="13">
        <f t="shared" si="42"/>
        <v>367</v>
      </c>
      <c r="B385" s="16"/>
      <c r="C385" s="20" t="s">
        <v>12</v>
      </c>
      <c r="D385" s="15"/>
      <c r="E385" s="19" t="s">
        <v>34</v>
      </c>
      <c r="F385" s="134">
        <f>+F386+F387+F388+F389</f>
        <v>0</v>
      </c>
      <c r="G385" s="122">
        <f t="shared" si="43"/>
        <v>0</v>
      </c>
      <c r="H385" s="134">
        <f>+H386+H387+H388+H389</f>
        <v>0</v>
      </c>
      <c r="I385" s="134">
        <f>+I386+I387+I388+I389</f>
        <v>0</v>
      </c>
      <c r="J385" s="134">
        <f>+J386+J387+J388+J389</f>
        <v>0</v>
      </c>
      <c r="K385" s="136">
        <f>+K386+K387+K388+K389</f>
        <v>0</v>
      </c>
      <c r="L385" s="255"/>
      <c r="M385" s="255"/>
    </row>
    <row r="386" spans="1:13" ht="12.75">
      <c r="A386" s="13">
        <f t="shared" si="42"/>
        <v>368</v>
      </c>
      <c r="B386" s="16"/>
      <c r="C386" s="16"/>
      <c r="D386" s="18" t="s">
        <v>12</v>
      </c>
      <c r="E386" s="14" t="s">
        <v>33</v>
      </c>
      <c r="F386" s="145"/>
      <c r="G386" s="135">
        <f t="shared" si="43"/>
        <v>0</v>
      </c>
      <c r="H386" s="145"/>
      <c r="I386" s="145"/>
      <c r="J386" s="145"/>
      <c r="K386" s="145"/>
      <c r="L386" s="265"/>
      <c r="M386" s="265"/>
    </row>
    <row r="387" spans="1:13" ht="12.75">
      <c r="A387" s="13">
        <f t="shared" si="42"/>
        <v>369</v>
      </c>
      <c r="B387" s="16"/>
      <c r="C387" s="16"/>
      <c r="D387" s="18" t="s">
        <v>18</v>
      </c>
      <c r="E387" s="14" t="s">
        <v>29</v>
      </c>
      <c r="F387" s="145"/>
      <c r="G387" s="135">
        <f t="shared" si="43"/>
        <v>0</v>
      </c>
      <c r="H387" s="145"/>
      <c r="I387" s="145"/>
      <c r="J387" s="145"/>
      <c r="K387" s="145"/>
      <c r="L387" s="265"/>
      <c r="M387" s="265"/>
    </row>
    <row r="388" spans="1:13" ht="12.75">
      <c r="A388" s="13">
        <f t="shared" si="42"/>
        <v>370</v>
      </c>
      <c r="B388" s="16"/>
      <c r="C388" s="16"/>
      <c r="D388" s="18" t="s">
        <v>28</v>
      </c>
      <c r="E388" s="14" t="s">
        <v>27</v>
      </c>
      <c r="F388" s="145"/>
      <c r="G388" s="135">
        <f t="shared" si="43"/>
        <v>0</v>
      </c>
      <c r="H388" s="145"/>
      <c r="I388" s="145"/>
      <c r="J388" s="145"/>
      <c r="K388" s="145"/>
      <c r="L388" s="265"/>
      <c r="M388" s="265"/>
    </row>
    <row r="389" spans="1:13" ht="12.75">
      <c r="A389" s="13">
        <f t="shared" si="42"/>
        <v>371</v>
      </c>
      <c r="B389" s="16"/>
      <c r="C389" s="16"/>
      <c r="D389" s="15">
        <v>30</v>
      </c>
      <c r="E389" s="14" t="s">
        <v>32</v>
      </c>
      <c r="F389" s="145"/>
      <c r="G389" s="135">
        <f t="shared" si="43"/>
        <v>0</v>
      </c>
      <c r="H389" s="145"/>
      <c r="I389" s="145"/>
      <c r="J389" s="145"/>
      <c r="K389" s="145"/>
      <c r="L389" s="265"/>
      <c r="M389" s="265"/>
    </row>
    <row r="390" spans="1:13" ht="12.75">
      <c r="A390" s="13">
        <f t="shared" si="42"/>
        <v>372</v>
      </c>
      <c r="B390" s="16"/>
      <c r="C390" s="20" t="s">
        <v>28</v>
      </c>
      <c r="D390" s="15"/>
      <c r="E390" s="14" t="s">
        <v>31</v>
      </c>
      <c r="F390" s="145"/>
      <c r="G390" s="135">
        <f t="shared" si="43"/>
        <v>0</v>
      </c>
      <c r="H390" s="145"/>
      <c r="I390" s="145"/>
      <c r="J390" s="145"/>
      <c r="K390" s="145"/>
      <c r="L390" s="265"/>
      <c r="M390" s="265"/>
    </row>
    <row r="391" spans="1:13" ht="12.75">
      <c r="A391" s="13">
        <f t="shared" si="42"/>
        <v>373</v>
      </c>
      <c r="B391" s="16"/>
      <c r="C391" s="16"/>
      <c r="D391" s="15"/>
      <c r="E391" s="23" t="s">
        <v>30</v>
      </c>
      <c r="F391" s="134">
        <f>+F392+F393+F394</f>
        <v>0</v>
      </c>
      <c r="G391" s="122">
        <f t="shared" si="43"/>
        <v>0</v>
      </c>
      <c r="H391" s="134">
        <f>+H392+H393+H394</f>
        <v>0</v>
      </c>
      <c r="I391" s="134">
        <f>+I392+I393+I394</f>
        <v>0</v>
      </c>
      <c r="J391" s="134">
        <f>+J392+J393+J394</f>
        <v>0</v>
      </c>
      <c r="K391" s="136">
        <f>+K392+K393+K394</f>
        <v>0</v>
      </c>
      <c r="L391" s="255"/>
      <c r="M391" s="255"/>
    </row>
    <row r="392" spans="1:13" ht="12.75">
      <c r="A392" s="13">
        <f t="shared" si="42"/>
        <v>374</v>
      </c>
      <c r="B392" s="16">
        <v>71</v>
      </c>
      <c r="C392" s="20" t="s">
        <v>12</v>
      </c>
      <c r="D392" s="18" t="s">
        <v>18</v>
      </c>
      <c r="E392" s="14" t="s">
        <v>29</v>
      </c>
      <c r="F392" s="133"/>
      <c r="G392" s="135">
        <f>H392+I392+J392+K392</f>
        <v>0</v>
      </c>
      <c r="H392" s="133"/>
      <c r="I392" s="133"/>
      <c r="J392" s="133"/>
      <c r="K392" s="137"/>
      <c r="L392" s="262"/>
      <c r="M392" s="262"/>
    </row>
    <row r="393" spans="1:13" ht="12.75">
      <c r="A393" s="13">
        <f t="shared" si="42"/>
        <v>375</v>
      </c>
      <c r="B393" s="16"/>
      <c r="C393" s="16"/>
      <c r="D393" s="18" t="s">
        <v>28</v>
      </c>
      <c r="E393" s="14" t="s">
        <v>27</v>
      </c>
      <c r="F393" s="133"/>
      <c r="G393" s="135">
        <f>H393+I393+J393+K393</f>
        <v>0</v>
      </c>
      <c r="H393" s="133"/>
      <c r="I393" s="133"/>
      <c r="J393" s="133"/>
      <c r="K393" s="137"/>
      <c r="L393" s="262"/>
      <c r="M393" s="262"/>
    </row>
    <row r="394" spans="1:13" ht="12.75">
      <c r="A394" s="13">
        <f t="shared" si="42"/>
        <v>376</v>
      </c>
      <c r="B394" s="16"/>
      <c r="C394" s="16"/>
      <c r="D394" s="15">
        <v>30</v>
      </c>
      <c r="E394" s="22" t="s">
        <v>26</v>
      </c>
      <c r="F394" s="133"/>
      <c r="G394" s="135">
        <f>H394+I394+J394+K394</f>
        <v>0</v>
      </c>
      <c r="H394" s="133"/>
      <c r="I394" s="133"/>
      <c r="J394" s="133"/>
      <c r="K394" s="137"/>
      <c r="L394" s="262"/>
      <c r="M394" s="262"/>
    </row>
    <row r="395" spans="1:13" ht="12.75">
      <c r="A395" s="13"/>
      <c r="B395" s="16" t="s">
        <v>24</v>
      </c>
      <c r="C395" s="16" t="s">
        <v>23</v>
      </c>
      <c r="D395" s="21" t="s">
        <v>22</v>
      </c>
      <c r="E395" s="14"/>
      <c r="F395" s="133"/>
      <c r="G395" s="135">
        <f>H395+I395+J395+K395</f>
        <v>0</v>
      </c>
      <c r="H395" s="133"/>
      <c r="I395" s="133"/>
      <c r="J395" s="133"/>
      <c r="K395" s="137"/>
      <c r="L395" s="262"/>
      <c r="M395" s="262"/>
    </row>
    <row r="396" spans="1:13" ht="12.75">
      <c r="A396" s="13">
        <f>A394+1</f>
        <v>377</v>
      </c>
      <c r="B396" s="16"/>
      <c r="C396" s="16"/>
      <c r="D396" s="15"/>
      <c r="E396" s="19" t="s">
        <v>133</v>
      </c>
      <c r="F396" s="135"/>
      <c r="G396" s="135"/>
      <c r="H396" s="135"/>
      <c r="I396" s="135"/>
      <c r="J396" s="135"/>
      <c r="K396" s="140"/>
      <c r="L396" s="262"/>
      <c r="M396" s="262"/>
    </row>
    <row r="397" spans="1:13" ht="12.75">
      <c r="A397" s="13">
        <f t="shared" si="42"/>
        <v>378</v>
      </c>
      <c r="B397" s="16"/>
      <c r="C397" s="16"/>
      <c r="D397" s="15"/>
      <c r="E397" s="9" t="s">
        <v>21</v>
      </c>
      <c r="F397" s="134">
        <f>+F398+F401+F402</f>
        <v>0</v>
      </c>
      <c r="G397" s="122">
        <f aca="true" t="shared" si="46" ref="G397:G409">H397+I397+J397+K397</f>
        <v>0</v>
      </c>
      <c r="H397" s="134">
        <f>+H398+H401+H402+H406</f>
        <v>0</v>
      </c>
      <c r="I397" s="134">
        <f>+I398+I401+I402+I406</f>
        <v>0</v>
      </c>
      <c r="J397" s="134">
        <f>+J398+J401+J402+J406</f>
        <v>0</v>
      </c>
      <c r="K397" s="134">
        <f>+K398+K401+K402+K406</f>
        <v>0</v>
      </c>
      <c r="L397" s="255"/>
      <c r="M397" s="255"/>
    </row>
    <row r="398" spans="1:13" ht="12.75">
      <c r="A398" s="13">
        <f t="shared" si="42"/>
        <v>379</v>
      </c>
      <c r="B398" s="16"/>
      <c r="C398" s="20" t="s">
        <v>20</v>
      </c>
      <c r="D398" s="15"/>
      <c r="E398" s="9" t="s">
        <v>19</v>
      </c>
      <c r="F398" s="134">
        <f>+F399+F400</f>
        <v>0</v>
      </c>
      <c r="G398" s="122">
        <f t="shared" si="46"/>
        <v>0</v>
      </c>
      <c r="H398" s="134">
        <f>+H399+H400</f>
        <v>0</v>
      </c>
      <c r="I398" s="134">
        <f>+I399+I400</f>
        <v>0</v>
      </c>
      <c r="J398" s="134">
        <f>+J399+J400</f>
        <v>0</v>
      </c>
      <c r="K398" s="136">
        <f>+K399+K400</f>
        <v>0</v>
      </c>
      <c r="L398" s="255"/>
      <c r="M398" s="255"/>
    </row>
    <row r="399" spans="1:13" ht="12.75">
      <c r="A399" s="13">
        <f t="shared" si="42"/>
        <v>380</v>
      </c>
      <c r="B399" s="16"/>
      <c r="C399" s="16"/>
      <c r="D399" s="18" t="s">
        <v>18</v>
      </c>
      <c r="E399" s="14" t="s">
        <v>17</v>
      </c>
      <c r="F399" s="133">
        <v>0</v>
      </c>
      <c r="G399" s="135">
        <f t="shared" si="46"/>
        <v>0</v>
      </c>
      <c r="H399" s="133">
        <v>0</v>
      </c>
      <c r="I399" s="133">
        <v>0</v>
      </c>
      <c r="J399" s="133">
        <v>0</v>
      </c>
      <c r="K399" s="137">
        <v>0</v>
      </c>
      <c r="L399" s="262"/>
      <c r="M399" s="262"/>
    </row>
    <row r="400" spans="1:13" ht="12.75">
      <c r="A400" s="13">
        <f t="shared" si="42"/>
        <v>381</v>
      </c>
      <c r="B400" s="16"/>
      <c r="C400" s="16"/>
      <c r="D400" s="15">
        <v>50</v>
      </c>
      <c r="E400" s="14" t="s">
        <v>16</v>
      </c>
      <c r="F400" s="133"/>
      <c r="G400" s="135">
        <f t="shared" si="46"/>
        <v>0</v>
      </c>
      <c r="H400" s="133"/>
      <c r="I400" s="133"/>
      <c r="J400" s="133"/>
      <c r="K400" s="137"/>
      <c r="L400" s="262"/>
      <c r="M400" s="262"/>
    </row>
    <row r="401" spans="1:13" ht="12.75">
      <c r="A401" s="13">
        <f t="shared" si="42"/>
        <v>382</v>
      </c>
      <c r="B401" s="16"/>
      <c r="C401" s="20" t="s">
        <v>15</v>
      </c>
      <c r="D401" s="15"/>
      <c r="E401" s="9" t="s">
        <v>14</v>
      </c>
      <c r="F401" s="133">
        <v>0</v>
      </c>
      <c r="G401" s="135">
        <f t="shared" si="46"/>
        <v>0</v>
      </c>
      <c r="H401" s="133">
        <v>0</v>
      </c>
      <c r="I401" s="133">
        <v>0</v>
      </c>
      <c r="J401" s="133">
        <v>0</v>
      </c>
      <c r="K401" s="137">
        <v>0</v>
      </c>
      <c r="L401" s="262"/>
      <c r="M401" s="262"/>
    </row>
    <row r="402" spans="1:13" ht="12.75">
      <c r="A402" s="13">
        <f t="shared" si="42"/>
        <v>383</v>
      </c>
      <c r="B402" s="16"/>
      <c r="C402" s="20" t="s">
        <v>10</v>
      </c>
      <c r="D402" s="15"/>
      <c r="E402" s="9" t="s">
        <v>13</v>
      </c>
      <c r="F402" s="134">
        <f>+F403+F404</f>
        <v>0</v>
      </c>
      <c r="G402" s="122">
        <f t="shared" si="46"/>
        <v>0</v>
      </c>
      <c r="H402" s="134">
        <f>+H403+H404+H405</f>
        <v>0</v>
      </c>
      <c r="I402" s="134">
        <f>+I403+I404+I405</f>
        <v>0</v>
      </c>
      <c r="J402" s="134">
        <f>+J403+J404+J405</f>
        <v>0</v>
      </c>
      <c r="K402" s="134">
        <f>+K403+K404+K405</f>
        <v>0</v>
      </c>
      <c r="L402" s="255"/>
      <c r="M402" s="255"/>
    </row>
    <row r="403" spans="1:13" ht="12.75">
      <c r="A403" s="13">
        <f t="shared" si="42"/>
        <v>384</v>
      </c>
      <c r="B403" s="16"/>
      <c r="C403" s="16"/>
      <c r="D403" s="18" t="s">
        <v>12</v>
      </c>
      <c r="E403" s="14" t="s">
        <v>11</v>
      </c>
      <c r="F403" s="133"/>
      <c r="G403" s="135">
        <f t="shared" si="46"/>
        <v>0</v>
      </c>
      <c r="H403" s="133"/>
      <c r="I403" s="133"/>
      <c r="J403" s="133"/>
      <c r="K403" s="133"/>
      <c r="L403" s="262"/>
      <c r="M403" s="262"/>
    </row>
    <row r="404" spans="1:13" ht="12.75">
      <c r="A404" s="13">
        <f t="shared" si="42"/>
        <v>385</v>
      </c>
      <c r="B404" s="16"/>
      <c r="C404" s="16"/>
      <c r="D404" s="18" t="s">
        <v>10</v>
      </c>
      <c r="E404" s="14" t="s">
        <v>132</v>
      </c>
      <c r="F404" s="133"/>
      <c r="G404" s="135">
        <f t="shared" si="46"/>
        <v>0</v>
      </c>
      <c r="H404" s="133"/>
      <c r="I404" s="133"/>
      <c r="J404" s="133"/>
      <c r="K404" s="137"/>
      <c r="L404" s="262"/>
      <c r="M404" s="262"/>
    </row>
    <row r="405" spans="1:13" ht="12.75">
      <c r="A405" s="13">
        <f t="shared" si="42"/>
        <v>386</v>
      </c>
      <c r="B405" s="16"/>
      <c r="C405" s="18">
        <v>10</v>
      </c>
      <c r="D405" s="18"/>
      <c r="E405" s="14" t="s">
        <v>290</v>
      </c>
      <c r="F405" s="133"/>
      <c r="G405" s="135">
        <f t="shared" si="46"/>
        <v>0</v>
      </c>
      <c r="H405" s="133"/>
      <c r="I405" s="133"/>
      <c r="J405" s="133"/>
      <c r="K405" s="137"/>
      <c r="L405" s="262"/>
      <c r="M405" s="262"/>
    </row>
    <row r="406" spans="1:13" ht="12.75">
      <c r="A406" s="13">
        <f t="shared" si="42"/>
        <v>387</v>
      </c>
      <c r="B406" s="16"/>
      <c r="C406" s="221">
        <v>50</v>
      </c>
      <c r="D406" s="221"/>
      <c r="E406" s="9" t="s">
        <v>291</v>
      </c>
      <c r="F406" s="146"/>
      <c r="G406" s="122">
        <f t="shared" si="46"/>
        <v>0</v>
      </c>
      <c r="H406" s="146">
        <f>H407+H408</f>
        <v>0</v>
      </c>
      <c r="I406" s="146">
        <f>I407+I408</f>
        <v>0</v>
      </c>
      <c r="J406" s="146">
        <f>J407+J408</f>
        <v>0</v>
      </c>
      <c r="K406" s="146">
        <f>K407+K408</f>
        <v>0</v>
      </c>
      <c r="L406" s="263"/>
      <c r="M406" s="263"/>
    </row>
    <row r="407" spans="1:13" ht="12.75">
      <c r="A407" s="13">
        <f>A406+1</f>
        <v>388</v>
      </c>
      <c r="B407" s="16"/>
      <c r="C407" s="16"/>
      <c r="D407" s="18" t="s">
        <v>12</v>
      </c>
      <c r="E407" s="14" t="s">
        <v>150</v>
      </c>
      <c r="F407" s="133"/>
      <c r="G407" s="135">
        <f t="shared" si="46"/>
        <v>0</v>
      </c>
      <c r="H407" s="133"/>
      <c r="I407" s="133"/>
      <c r="J407" s="133"/>
      <c r="K407" s="137"/>
      <c r="L407" s="262"/>
      <c r="M407" s="262"/>
    </row>
    <row r="408" spans="1:13" ht="12.75">
      <c r="A408" s="13">
        <f>A407+1</f>
        <v>389</v>
      </c>
      <c r="B408" s="16"/>
      <c r="C408" s="16"/>
      <c r="D408" s="18">
        <v>50</v>
      </c>
      <c r="E408" s="14" t="s">
        <v>292</v>
      </c>
      <c r="F408" s="133"/>
      <c r="G408" s="135">
        <f t="shared" si="46"/>
        <v>0</v>
      </c>
      <c r="H408" s="133"/>
      <c r="I408" s="133"/>
      <c r="J408" s="133"/>
      <c r="K408" s="137"/>
      <c r="L408" s="262"/>
      <c r="M408" s="262"/>
    </row>
    <row r="409" spans="1:13" ht="12.75">
      <c r="A409" s="13">
        <f>A408+1</f>
        <v>390</v>
      </c>
      <c r="B409" s="16"/>
      <c r="C409" s="16"/>
      <c r="D409" s="15"/>
      <c r="E409" s="162" t="s">
        <v>131</v>
      </c>
      <c r="F409" s="134">
        <f>+F411+F499</f>
        <v>0</v>
      </c>
      <c r="G409" s="122">
        <f t="shared" si="46"/>
        <v>0</v>
      </c>
      <c r="H409" s="134">
        <f>+H411+H499</f>
        <v>0</v>
      </c>
      <c r="I409" s="134">
        <f>+I411+I499</f>
        <v>0</v>
      </c>
      <c r="J409" s="134">
        <f>+J411+J499</f>
        <v>0</v>
      </c>
      <c r="K409" s="136">
        <f>+K411+K499</f>
        <v>0</v>
      </c>
      <c r="L409" s="255"/>
      <c r="M409" s="255"/>
    </row>
    <row r="410" spans="1:13" ht="12.75">
      <c r="A410" s="13"/>
      <c r="B410" s="16" t="s">
        <v>128</v>
      </c>
      <c r="C410" s="16" t="s">
        <v>127</v>
      </c>
      <c r="D410" s="21" t="s">
        <v>126</v>
      </c>
      <c r="E410" s="14"/>
      <c r="F410" s="135"/>
      <c r="G410" s="135"/>
      <c r="H410" s="135"/>
      <c r="I410" s="135"/>
      <c r="J410" s="135"/>
      <c r="K410" s="140"/>
      <c r="L410" s="262"/>
      <c r="M410" s="262"/>
    </row>
    <row r="411" spans="1:13" ht="12.75">
      <c r="A411" s="13">
        <f>A409+1</f>
        <v>391</v>
      </c>
      <c r="B411" s="16"/>
      <c r="C411" s="16"/>
      <c r="D411" s="15"/>
      <c r="E411" s="19" t="s">
        <v>125</v>
      </c>
      <c r="F411" s="134">
        <f>+F412+F446+F488+F491+F492</f>
        <v>0</v>
      </c>
      <c r="G411" s="122">
        <f aca="true" t="shared" si="47" ref="G411:G474">H411+I411+J411+K411</f>
        <v>0</v>
      </c>
      <c r="H411" s="134">
        <f>+H412+H446+H488+H491+H492</f>
        <v>0</v>
      </c>
      <c r="I411" s="134">
        <f>+I412+I446+I488+I491+I492</f>
        <v>0</v>
      </c>
      <c r="J411" s="134">
        <f>+J412+J446+J488+J491+J492</f>
        <v>0</v>
      </c>
      <c r="K411" s="134">
        <f>+K412+K446+K488+K491+K492</f>
        <v>0</v>
      </c>
      <c r="L411" s="255"/>
      <c r="M411" s="255"/>
    </row>
    <row r="412" spans="1:13" ht="12.75">
      <c r="A412" s="13">
        <f aca="true" t="shared" si="48" ref="A412:A474">A411+1</f>
        <v>392</v>
      </c>
      <c r="B412" s="16"/>
      <c r="C412" s="16">
        <v>10</v>
      </c>
      <c r="D412" s="15"/>
      <c r="E412" s="19" t="s">
        <v>124</v>
      </c>
      <c r="F412" s="134">
        <f>+F413+F431+F438</f>
        <v>0</v>
      </c>
      <c r="G412" s="122">
        <f t="shared" si="47"/>
        <v>0</v>
      </c>
      <c r="H412" s="134">
        <f>+H413+H431+H438</f>
        <v>0</v>
      </c>
      <c r="I412" s="134">
        <f>+I413+I431+I438</f>
        <v>0</v>
      </c>
      <c r="J412" s="134">
        <f>+J413+J431+J438</f>
        <v>0</v>
      </c>
      <c r="K412" s="136">
        <f>+K413+K431+K438</f>
        <v>0</v>
      </c>
      <c r="L412" s="255"/>
      <c r="M412" s="255"/>
    </row>
    <row r="413" spans="1:13" ht="12.75">
      <c r="A413" s="13">
        <f t="shared" si="48"/>
        <v>393</v>
      </c>
      <c r="B413" s="16"/>
      <c r="C413" s="20" t="s">
        <v>12</v>
      </c>
      <c r="D413" s="15"/>
      <c r="E413" s="19" t="s">
        <v>123</v>
      </c>
      <c r="F413" s="134">
        <f>+F414+F415+F416+F417+F418+F419+F420+F421+F422+F423+F424+F425+F426+F427+F428+F429+F430</f>
        <v>0</v>
      </c>
      <c r="G413" s="122">
        <f t="shared" si="47"/>
        <v>0</v>
      </c>
      <c r="H413" s="134">
        <f>+H414+H415+H416+H417+H418+H419+H420+H421+H422+H423+H424+H425+H426+H427+H428+H429+H430</f>
        <v>0</v>
      </c>
      <c r="I413" s="134">
        <f>+I414+I415+I416+I417+I418+I419+I420+I421+I422+I423+I424+I425+I426+I427+I428+I429+I430</f>
        <v>0</v>
      </c>
      <c r="J413" s="134">
        <f>+J414+J415+J416+J417+J418+J419+J420+J421+J422+J423+J424+J425+J426+J427+J428+J429+J430</f>
        <v>0</v>
      </c>
      <c r="K413" s="136">
        <f>+K414+K415+K416+K417+K418+K419+K420+K421+K422+K423+K424+K425+K426+K427+K428+K429+K430</f>
        <v>0</v>
      </c>
      <c r="L413" s="255"/>
      <c r="M413" s="255"/>
    </row>
    <row r="414" spans="1:13" ht="12.75">
      <c r="A414" s="13">
        <f t="shared" si="48"/>
        <v>394</v>
      </c>
      <c r="B414" s="16"/>
      <c r="C414" s="16"/>
      <c r="D414" s="18" t="s">
        <v>12</v>
      </c>
      <c r="E414" s="14" t="s">
        <v>122</v>
      </c>
      <c r="F414" s="133"/>
      <c r="G414" s="135">
        <f t="shared" si="47"/>
        <v>0</v>
      </c>
      <c r="H414" s="133"/>
      <c r="I414" s="133"/>
      <c r="J414" s="133"/>
      <c r="K414" s="137"/>
      <c r="L414" s="262"/>
      <c r="M414" s="262"/>
    </row>
    <row r="415" spans="1:13" ht="12.75">
      <c r="A415" s="13">
        <f t="shared" si="48"/>
        <v>395</v>
      </c>
      <c r="B415" s="16"/>
      <c r="C415" s="16"/>
      <c r="D415" s="18" t="s">
        <v>18</v>
      </c>
      <c r="E415" s="14" t="s">
        <v>121</v>
      </c>
      <c r="F415" s="133"/>
      <c r="G415" s="135">
        <f t="shared" si="47"/>
        <v>0</v>
      </c>
      <c r="H415" s="133"/>
      <c r="I415" s="133"/>
      <c r="J415" s="133"/>
      <c r="K415" s="137"/>
      <c r="L415" s="262"/>
      <c r="M415" s="262"/>
    </row>
    <row r="416" spans="1:13" ht="12.75">
      <c r="A416" s="13">
        <f t="shared" si="48"/>
        <v>396</v>
      </c>
      <c r="B416" s="16"/>
      <c r="C416" s="16"/>
      <c r="D416" s="18" t="s">
        <v>28</v>
      </c>
      <c r="E416" s="14" t="s">
        <v>120</v>
      </c>
      <c r="F416" s="133"/>
      <c r="G416" s="135">
        <f t="shared" si="47"/>
        <v>0</v>
      </c>
      <c r="H416" s="133"/>
      <c r="I416" s="133"/>
      <c r="J416" s="133"/>
      <c r="K416" s="137"/>
      <c r="L416" s="262"/>
      <c r="M416" s="262"/>
    </row>
    <row r="417" spans="1:13" ht="12.75">
      <c r="A417" s="13">
        <f t="shared" si="48"/>
        <v>397</v>
      </c>
      <c r="B417" s="16"/>
      <c r="C417" s="16"/>
      <c r="D417" s="18" t="s">
        <v>20</v>
      </c>
      <c r="E417" s="14" t="s">
        <v>119</v>
      </c>
      <c r="F417" s="133"/>
      <c r="G417" s="135">
        <f t="shared" si="47"/>
        <v>0</v>
      </c>
      <c r="H417" s="133"/>
      <c r="I417" s="133"/>
      <c r="J417" s="133"/>
      <c r="K417" s="137"/>
      <c r="L417" s="262"/>
      <c r="M417" s="262"/>
    </row>
    <row r="418" spans="1:13" ht="12.75">
      <c r="A418" s="13">
        <f t="shared" si="48"/>
        <v>398</v>
      </c>
      <c r="B418" s="16"/>
      <c r="C418" s="16"/>
      <c r="D418" s="18" t="s">
        <v>15</v>
      </c>
      <c r="E418" s="14" t="s">
        <v>118</v>
      </c>
      <c r="F418" s="133"/>
      <c r="G418" s="135">
        <f t="shared" si="47"/>
        <v>0</v>
      </c>
      <c r="H418" s="133"/>
      <c r="I418" s="133"/>
      <c r="J418" s="133"/>
      <c r="K418" s="137"/>
      <c r="L418" s="262"/>
      <c r="M418" s="262"/>
    </row>
    <row r="419" spans="1:13" ht="12.75">
      <c r="A419" s="13">
        <f t="shared" si="48"/>
        <v>399</v>
      </c>
      <c r="B419" s="16"/>
      <c r="C419" s="16"/>
      <c r="D419" s="18" t="s">
        <v>10</v>
      </c>
      <c r="E419" s="14" t="s">
        <v>117</v>
      </c>
      <c r="F419" s="133"/>
      <c r="G419" s="135">
        <f t="shared" si="47"/>
        <v>0</v>
      </c>
      <c r="H419" s="133"/>
      <c r="I419" s="133"/>
      <c r="J419" s="133"/>
      <c r="K419" s="137"/>
      <c r="L419" s="262"/>
      <c r="M419" s="262"/>
    </row>
    <row r="420" spans="1:13" ht="12.75">
      <c r="A420" s="13">
        <f t="shared" si="48"/>
        <v>400</v>
      </c>
      <c r="B420" s="16"/>
      <c r="C420" s="16"/>
      <c r="D420" s="18" t="s">
        <v>82</v>
      </c>
      <c r="E420" s="14" t="s">
        <v>116</v>
      </c>
      <c r="F420" s="133"/>
      <c r="G420" s="135">
        <f t="shared" si="47"/>
        <v>0</v>
      </c>
      <c r="H420" s="133"/>
      <c r="I420" s="133"/>
      <c r="J420" s="133"/>
      <c r="K420" s="137"/>
      <c r="L420" s="262"/>
      <c r="M420" s="262"/>
    </row>
    <row r="421" spans="1:13" ht="12.75">
      <c r="A421" s="13">
        <f t="shared" si="48"/>
        <v>401</v>
      </c>
      <c r="B421" s="16"/>
      <c r="C421" s="16"/>
      <c r="D421" s="18" t="s">
        <v>80</v>
      </c>
      <c r="E421" s="14" t="s">
        <v>115</v>
      </c>
      <c r="F421" s="133"/>
      <c r="G421" s="135">
        <f t="shared" si="47"/>
        <v>0</v>
      </c>
      <c r="H421" s="133"/>
      <c r="I421" s="133"/>
      <c r="J421" s="133"/>
      <c r="K421" s="137"/>
      <c r="L421" s="262"/>
      <c r="M421" s="262"/>
    </row>
    <row r="422" spans="1:13" ht="12.75">
      <c r="A422" s="13">
        <f t="shared" si="48"/>
        <v>402</v>
      </c>
      <c r="B422" s="16"/>
      <c r="C422" s="16"/>
      <c r="D422" s="18" t="s">
        <v>48</v>
      </c>
      <c r="E422" s="14" t="s">
        <v>114</v>
      </c>
      <c r="F422" s="133"/>
      <c r="G422" s="135">
        <f t="shared" si="47"/>
        <v>0</v>
      </c>
      <c r="H422" s="133"/>
      <c r="I422" s="133"/>
      <c r="J422" s="133"/>
      <c r="K422" s="137"/>
      <c r="L422" s="262"/>
      <c r="M422" s="262"/>
    </row>
    <row r="423" spans="1:13" ht="12.75">
      <c r="A423" s="13">
        <f t="shared" si="48"/>
        <v>403</v>
      </c>
      <c r="B423" s="16"/>
      <c r="C423" s="16"/>
      <c r="D423" s="15">
        <v>10</v>
      </c>
      <c r="E423" s="14" t="s">
        <v>113</v>
      </c>
      <c r="F423" s="133"/>
      <c r="G423" s="135">
        <f t="shared" si="47"/>
        <v>0</v>
      </c>
      <c r="H423" s="133"/>
      <c r="I423" s="133"/>
      <c r="J423" s="133"/>
      <c r="K423" s="137"/>
      <c r="L423" s="262"/>
      <c r="M423" s="262"/>
    </row>
    <row r="424" spans="1:13" ht="12.75">
      <c r="A424" s="13">
        <f t="shared" si="48"/>
        <v>404</v>
      </c>
      <c r="B424" s="16"/>
      <c r="C424" s="16"/>
      <c r="D424" s="15">
        <v>11</v>
      </c>
      <c r="E424" s="14" t="s">
        <v>112</v>
      </c>
      <c r="F424" s="133"/>
      <c r="G424" s="135">
        <f t="shared" si="47"/>
        <v>0</v>
      </c>
      <c r="H424" s="133"/>
      <c r="I424" s="133"/>
      <c r="J424" s="133"/>
      <c r="K424" s="137"/>
      <c r="L424" s="262"/>
      <c r="M424" s="262"/>
    </row>
    <row r="425" spans="1:13" ht="12.75">
      <c r="A425" s="13">
        <f t="shared" si="48"/>
        <v>405</v>
      </c>
      <c r="B425" s="16"/>
      <c r="C425" s="16"/>
      <c r="D425" s="15">
        <v>12</v>
      </c>
      <c r="E425" s="14" t="s">
        <v>111</v>
      </c>
      <c r="F425" s="133"/>
      <c r="G425" s="135">
        <f t="shared" si="47"/>
        <v>0</v>
      </c>
      <c r="H425" s="133"/>
      <c r="I425" s="133"/>
      <c r="J425" s="133"/>
      <c r="K425" s="137"/>
      <c r="L425" s="262"/>
      <c r="M425" s="262"/>
    </row>
    <row r="426" spans="1:13" ht="12.75">
      <c r="A426" s="13">
        <f t="shared" si="48"/>
        <v>406</v>
      </c>
      <c r="B426" s="16"/>
      <c r="C426" s="16"/>
      <c r="D426" s="15">
        <v>13</v>
      </c>
      <c r="E426" s="14" t="s">
        <v>110</v>
      </c>
      <c r="F426" s="133"/>
      <c r="G426" s="135">
        <f t="shared" si="47"/>
        <v>0</v>
      </c>
      <c r="H426" s="133"/>
      <c r="I426" s="133"/>
      <c r="J426" s="133"/>
      <c r="K426" s="137"/>
      <c r="L426" s="262"/>
      <c r="M426" s="262"/>
    </row>
    <row r="427" spans="1:13" ht="12.75">
      <c r="A427" s="13">
        <f t="shared" si="48"/>
        <v>407</v>
      </c>
      <c r="B427" s="16"/>
      <c r="C427" s="16"/>
      <c r="D427" s="15">
        <v>14</v>
      </c>
      <c r="E427" s="14" t="s">
        <v>109</v>
      </c>
      <c r="F427" s="133"/>
      <c r="G427" s="135">
        <f t="shared" si="47"/>
        <v>0</v>
      </c>
      <c r="H427" s="133"/>
      <c r="I427" s="133"/>
      <c r="J427" s="133"/>
      <c r="K427" s="137"/>
      <c r="L427" s="262"/>
      <c r="M427" s="262"/>
    </row>
    <row r="428" spans="1:13" ht="12.75">
      <c r="A428" s="13">
        <f t="shared" si="48"/>
        <v>408</v>
      </c>
      <c r="B428" s="16"/>
      <c r="C428" s="16"/>
      <c r="D428" s="15">
        <v>15</v>
      </c>
      <c r="E428" s="14" t="s">
        <v>108</v>
      </c>
      <c r="F428" s="133"/>
      <c r="G428" s="135">
        <f t="shared" si="47"/>
        <v>0</v>
      </c>
      <c r="H428" s="133"/>
      <c r="I428" s="133"/>
      <c r="J428" s="133"/>
      <c r="K428" s="137"/>
      <c r="L428" s="262"/>
      <c r="M428" s="262"/>
    </row>
    <row r="429" spans="1:13" ht="12.75">
      <c r="A429" s="13">
        <f t="shared" si="48"/>
        <v>409</v>
      </c>
      <c r="B429" s="16"/>
      <c r="C429" s="16"/>
      <c r="D429" s="15">
        <v>16</v>
      </c>
      <c r="E429" s="14" t="s">
        <v>107</v>
      </c>
      <c r="F429" s="133"/>
      <c r="G429" s="135">
        <f t="shared" si="47"/>
        <v>0</v>
      </c>
      <c r="H429" s="133"/>
      <c r="I429" s="133"/>
      <c r="J429" s="133"/>
      <c r="K429" s="137"/>
      <c r="L429" s="262"/>
      <c r="M429" s="262"/>
    </row>
    <row r="430" spans="1:13" ht="12.75">
      <c r="A430" s="13">
        <f t="shared" si="48"/>
        <v>410</v>
      </c>
      <c r="B430" s="16"/>
      <c r="C430" s="16"/>
      <c r="D430" s="15">
        <v>30</v>
      </c>
      <c r="E430" s="14" t="s">
        <v>106</v>
      </c>
      <c r="F430" s="133"/>
      <c r="G430" s="135">
        <f t="shared" si="47"/>
        <v>0</v>
      </c>
      <c r="H430" s="133"/>
      <c r="I430" s="133"/>
      <c r="J430" s="133"/>
      <c r="K430" s="137"/>
      <c r="L430" s="262"/>
      <c r="M430" s="262"/>
    </row>
    <row r="431" spans="1:13" ht="12.75">
      <c r="A431" s="13">
        <f t="shared" si="48"/>
        <v>411</v>
      </c>
      <c r="B431" s="16"/>
      <c r="C431" s="20" t="s">
        <v>18</v>
      </c>
      <c r="D431" s="15"/>
      <c r="E431" s="19" t="s">
        <v>105</v>
      </c>
      <c r="F431" s="134">
        <f>+F432+F433+F434+F435+F436+F437</f>
        <v>0</v>
      </c>
      <c r="G431" s="122">
        <f t="shared" si="47"/>
        <v>0</v>
      </c>
      <c r="H431" s="134">
        <f>+H432+H433+H434+H435+H436+H437</f>
        <v>0</v>
      </c>
      <c r="I431" s="134">
        <f>+I432+I433+I434+I435+I436+I437</f>
        <v>0</v>
      </c>
      <c r="J431" s="134">
        <f>+J432+J433+J434+J435+J436+J437</f>
        <v>0</v>
      </c>
      <c r="K431" s="136">
        <f>+K432+K433+K434+K435+K436+K437</f>
        <v>0</v>
      </c>
      <c r="L431" s="255"/>
      <c r="M431" s="255"/>
    </row>
    <row r="432" spans="1:13" ht="12.75">
      <c r="A432" s="13">
        <f t="shared" si="48"/>
        <v>412</v>
      </c>
      <c r="B432" s="16"/>
      <c r="C432" s="16"/>
      <c r="D432" s="18" t="s">
        <v>12</v>
      </c>
      <c r="E432" s="14" t="s">
        <v>104</v>
      </c>
      <c r="F432" s="133"/>
      <c r="G432" s="135">
        <f t="shared" si="47"/>
        <v>0</v>
      </c>
      <c r="H432" s="133"/>
      <c r="I432" s="133"/>
      <c r="J432" s="133"/>
      <c r="K432" s="137"/>
      <c r="L432" s="262"/>
      <c r="M432" s="262"/>
    </row>
    <row r="433" spans="1:13" ht="12.75">
      <c r="A433" s="13">
        <f t="shared" si="48"/>
        <v>413</v>
      </c>
      <c r="B433" s="16"/>
      <c r="C433" s="16"/>
      <c r="D433" s="18" t="s">
        <v>18</v>
      </c>
      <c r="E433" s="14" t="s">
        <v>103</v>
      </c>
      <c r="F433" s="133"/>
      <c r="G433" s="135">
        <f t="shared" si="47"/>
        <v>0</v>
      </c>
      <c r="H433" s="133"/>
      <c r="I433" s="133"/>
      <c r="J433" s="133"/>
      <c r="K433" s="137"/>
      <c r="L433" s="262"/>
      <c r="M433" s="262"/>
    </row>
    <row r="434" spans="1:13" ht="12.75">
      <c r="A434" s="13">
        <f t="shared" si="48"/>
        <v>414</v>
      </c>
      <c r="B434" s="16"/>
      <c r="C434" s="16"/>
      <c r="D434" s="18" t="s">
        <v>28</v>
      </c>
      <c r="E434" s="14" t="s">
        <v>102</v>
      </c>
      <c r="F434" s="133"/>
      <c r="G434" s="135">
        <f t="shared" si="47"/>
        <v>0</v>
      </c>
      <c r="H434" s="133"/>
      <c r="I434" s="133"/>
      <c r="J434" s="133"/>
      <c r="K434" s="137"/>
      <c r="L434" s="262"/>
      <c r="M434" s="262"/>
    </row>
    <row r="435" spans="1:13" ht="12.75">
      <c r="A435" s="13">
        <f t="shared" si="48"/>
        <v>415</v>
      </c>
      <c r="B435" s="16"/>
      <c r="C435" s="16"/>
      <c r="D435" s="18" t="s">
        <v>20</v>
      </c>
      <c r="E435" s="14" t="s">
        <v>101</v>
      </c>
      <c r="F435" s="133"/>
      <c r="G435" s="135">
        <f t="shared" si="47"/>
        <v>0</v>
      </c>
      <c r="H435" s="133"/>
      <c r="I435" s="133"/>
      <c r="J435" s="133"/>
      <c r="K435" s="137"/>
      <c r="L435" s="262"/>
      <c r="M435" s="262"/>
    </row>
    <row r="436" spans="1:13" ht="12.75">
      <c r="A436" s="13">
        <f t="shared" si="48"/>
        <v>416</v>
      </c>
      <c r="B436" s="16"/>
      <c r="C436" s="16"/>
      <c r="D436" s="18" t="s">
        <v>15</v>
      </c>
      <c r="E436" s="14" t="s">
        <v>100</v>
      </c>
      <c r="F436" s="133"/>
      <c r="G436" s="135">
        <f t="shared" si="47"/>
        <v>0</v>
      </c>
      <c r="H436" s="133"/>
      <c r="I436" s="133"/>
      <c r="J436" s="133"/>
      <c r="K436" s="137"/>
      <c r="L436" s="262"/>
      <c r="M436" s="262"/>
    </row>
    <row r="437" spans="1:13" ht="12.75">
      <c r="A437" s="13">
        <f t="shared" si="48"/>
        <v>417</v>
      </c>
      <c r="B437" s="16"/>
      <c r="C437" s="16"/>
      <c r="D437" s="15">
        <v>30</v>
      </c>
      <c r="E437" s="14" t="s">
        <v>99</v>
      </c>
      <c r="F437" s="133"/>
      <c r="G437" s="135">
        <f t="shared" si="47"/>
        <v>0</v>
      </c>
      <c r="H437" s="133"/>
      <c r="I437" s="133"/>
      <c r="J437" s="133"/>
      <c r="K437" s="137"/>
      <c r="L437" s="262"/>
      <c r="M437" s="262"/>
    </row>
    <row r="438" spans="1:13" ht="12.75">
      <c r="A438" s="13">
        <f t="shared" si="48"/>
        <v>418</v>
      </c>
      <c r="B438" s="16"/>
      <c r="C438" s="20" t="s">
        <v>28</v>
      </c>
      <c r="D438" s="15"/>
      <c r="E438" s="19" t="s">
        <v>98</v>
      </c>
      <c r="F438" s="134">
        <f>+F439+F440+F441+F442+F443+F444+F445</f>
        <v>0</v>
      </c>
      <c r="G438" s="122">
        <f t="shared" si="47"/>
        <v>0</v>
      </c>
      <c r="H438" s="134">
        <f>+H439+H440+H441+H442+H443+H444+H445</f>
        <v>0</v>
      </c>
      <c r="I438" s="134">
        <f>+I439+I440+I441+I442+I443+I444+I445</f>
        <v>0</v>
      </c>
      <c r="J438" s="134">
        <f>+J439+J440+J441+J442+J443+J444+J445</f>
        <v>0</v>
      </c>
      <c r="K438" s="136">
        <f>+K439+K440+K441+K442+K443+K444+K445</f>
        <v>0</v>
      </c>
      <c r="L438" s="255"/>
      <c r="M438" s="255"/>
    </row>
    <row r="439" spans="1:13" ht="12.75">
      <c r="A439" s="13">
        <f t="shared" si="48"/>
        <v>419</v>
      </c>
      <c r="B439" s="16"/>
      <c r="C439" s="16"/>
      <c r="D439" s="18" t="s">
        <v>12</v>
      </c>
      <c r="E439" s="14" t="s">
        <v>97</v>
      </c>
      <c r="F439" s="133"/>
      <c r="G439" s="135">
        <f t="shared" si="47"/>
        <v>0</v>
      </c>
      <c r="H439" s="133"/>
      <c r="I439" s="133"/>
      <c r="J439" s="133"/>
      <c r="K439" s="137"/>
      <c r="L439" s="262"/>
      <c r="M439" s="262"/>
    </row>
    <row r="440" spans="1:13" ht="12.75">
      <c r="A440" s="13">
        <f t="shared" si="48"/>
        <v>420</v>
      </c>
      <c r="B440" s="16"/>
      <c r="C440" s="16"/>
      <c r="D440" s="18" t="s">
        <v>18</v>
      </c>
      <c r="E440" s="14" t="s">
        <v>96</v>
      </c>
      <c r="F440" s="133"/>
      <c r="G440" s="135">
        <f t="shared" si="47"/>
        <v>0</v>
      </c>
      <c r="H440" s="133"/>
      <c r="I440" s="133"/>
      <c r="J440" s="133"/>
      <c r="K440" s="137"/>
      <c r="L440" s="262"/>
      <c r="M440" s="262"/>
    </row>
    <row r="441" spans="1:13" ht="12.75">
      <c r="A441" s="13">
        <f t="shared" si="48"/>
        <v>421</v>
      </c>
      <c r="B441" s="16"/>
      <c r="C441" s="16"/>
      <c r="D441" s="18" t="s">
        <v>28</v>
      </c>
      <c r="E441" s="14" t="s">
        <v>95</v>
      </c>
      <c r="F441" s="133"/>
      <c r="G441" s="135">
        <f t="shared" si="47"/>
        <v>0</v>
      </c>
      <c r="H441" s="133"/>
      <c r="I441" s="133"/>
      <c r="J441" s="133"/>
      <c r="K441" s="137"/>
      <c r="L441" s="262"/>
      <c r="M441" s="262"/>
    </row>
    <row r="442" spans="1:13" ht="12.75">
      <c r="A442" s="13">
        <f t="shared" si="48"/>
        <v>422</v>
      </c>
      <c r="B442" s="16"/>
      <c r="C442" s="16"/>
      <c r="D442" s="18" t="s">
        <v>20</v>
      </c>
      <c r="E442" s="14" t="s">
        <v>94</v>
      </c>
      <c r="F442" s="133"/>
      <c r="G442" s="135">
        <f t="shared" si="47"/>
        <v>0</v>
      </c>
      <c r="H442" s="133"/>
      <c r="I442" s="133"/>
      <c r="J442" s="133"/>
      <c r="K442" s="137"/>
      <c r="L442" s="262"/>
      <c r="M442" s="262"/>
    </row>
    <row r="443" spans="1:13" ht="12.75">
      <c r="A443" s="13">
        <f t="shared" si="48"/>
        <v>423</v>
      </c>
      <c r="B443" s="16"/>
      <c r="C443" s="16"/>
      <c r="D443" s="18" t="s">
        <v>15</v>
      </c>
      <c r="E443" s="14" t="s">
        <v>93</v>
      </c>
      <c r="F443" s="133"/>
      <c r="G443" s="135">
        <f t="shared" si="47"/>
        <v>0</v>
      </c>
      <c r="H443" s="133"/>
      <c r="I443" s="133"/>
      <c r="J443" s="133"/>
      <c r="K443" s="137"/>
      <c r="L443" s="262"/>
      <c r="M443" s="262"/>
    </row>
    <row r="444" spans="1:13" ht="12.75">
      <c r="A444" s="13">
        <f t="shared" si="48"/>
        <v>424</v>
      </c>
      <c r="B444" s="16"/>
      <c r="C444" s="16"/>
      <c r="D444" s="18" t="s">
        <v>10</v>
      </c>
      <c r="E444" s="14" t="s">
        <v>92</v>
      </c>
      <c r="F444" s="133"/>
      <c r="G444" s="135">
        <f t="shared" si="47"/>
        <v>0</v>
      </c>
      <c r="H444" s="133"/>
      <c r="I444" s="133"/>
      <c r="J444" s="133"/>
      <c r="K444" s="137"/>
      <c r="L444" s="262"/>
      <c r="M444" s="262"/>
    </row>
    <row r="445" spans="1:13" ht="12.75">
      <c r="A445" s="13">
        <f t="shared" si="48"/>
        <v>425</v>
      </c>
      <c r="B445" s="16"/>
      <c r="C445" s="16"/>
      <c r="D445" s="18" t="s">
        <v>82</v>
      </c>
      <c r="E445" s="14" t="s">
        <v>91</v>
      </c>
      <c r="F445" s="133"/>
      <c r="G445" s="135">
        <f t="shared" si="47"/>
        <v>0</v>
      </c>
      <c r="H445" s="133"/>
      <c r="I445" s="133"/>
      <c r="J445" s="133"/>
      <c r="K445" s="137"/>
      <c r="L445" s="262"/>
      <c r="M445" s="262"/>
    </row>
    <row r="446" spans="1:13" ht="12.75">
      <c r="A446" s="13">
        <f t="shared" si="48"/>
        <v>426</v>
      </c>
      <c r="B446" s="16"/>
      <c r="C446" s="16">
        <v>20</v>
      </c>
      <c r="D446" s="15"/>
      <c r="E446" s="19" t="s">
        <v>130</v>
      </c>
      <c r="F446" s="134">
        <f>+F447+F458+F459+F462+F467+F471+F474+F475+F476+F477+F478+F479+F480+F482</f>
        <v>0</v>
      </c>
      <c r="G446" s="122">
        <f t="shared" si="47"/>
        <v>0</v>
      </c>
      <c r="H446" s="134">
        <f>+H447+H458+H459+H462+H467+H471+H474+H475+H476+H477+H478+H479+H480+H482</f>
        <v>0</v>
      </c>
      <c r="I446" s="134">
        <f>+I447+I458+I459+I462+I467+I471+I474+I475+I476+I477+I478+I479+I480+I482</f>
        <v>0</v>
      </c>
      <c r="J446" s="134">
        <f>+J447+J458+J459+J462+J467+J471+J474+J475+J476+J477+J478+J479+J480+J482</f>
        <v>0</v>
      </c>
      <c r="K446" s="136">
        <f>+K447+K458+K459+K462+K467+K471+K474+K475+K476+K477+K478+K479+K480+K482</f>
        <v>0</v>
      </c>
      <c r="L446" s="255"/>
      <c r="M446" s="255"/>
    </row>
    <row r="447" spans="1:13" ht="12.75">
      <c r="A447" s="13">
        <f t="shared" si="48"/>
        <v>427</v>
      </c>
      <c r="B447" s="16"/>
      <c r="C447" s="20" t="s">
        <v>12</v>
      </c>
      <c r="D447" s="15"/>
      <c r="E447" s="19" t="s">
        <v>89</v>
      </c>
      <c r="F447" s="134">
        <f>+F448+F449+F450+F451+F452+F453+F454+F455+F456+F457</f>
        <v>0</v>
      </c>
      <c r="G447" s="122">
        <f t="shared" si="47"/>
        <v>0</v>
      </c>
      <c r="H447" s="134">
        <f>+H448+H449+H450+H451+H452+H453+H454+H455+H456+H457</f>
        <v>0</v>
      </c>
      <c r="I447" s="134">
        <f>+I448+I449+I450+I451+I452+I453+I454+I455+I456+I457</f>
        <v>0</v>
      </c>
      <c r="J447" s="134">
        <f>+J448+J449+J450+J451+J452+J453+J454+J455+J456+J457</f>
        <v>0</v>
      </c>
      <c r="K447" s="136">
        <f>+K448+K449+K450+K451+K452+K453+K454+K455+K456+K457</f>
        <v>0</v>
      </c>
      <c r="L447" s="255"/>
      <c r="M447" s="255"/>
    </row>
    <row r="448" spans="1:13" ht="12.75">
      <c r="A448" s="13">
        <f t="shared" si="48"/>
        <v>428</v>
      </c>
      <c r="B448" s="16"/>
      <c r="C448" s="16"/>
      <c r="D448" s="18" t="s">
        <v>12</v>
      </c>
      <c r="E448" s="14" t="s">
        <v>88</v>
      </c>
      <c r="F448" s="133"/>
      <c r="G448" s="135">
        <f t="shared" si="47"/>
        <v>0</v>
      </c>
      <c r="H448" s="133"/>
      <c r="I448" s="133"/>
      <c r="J448" s="133"/>
      <c r="K448" s="137"/>
      <c r="L448" s="262"/>
      <c r="M448" s="262"/>
    </row>
    <row r="449" spans="1:13" ht="12.75">
      <c r="A449" s="13">
        <f t="shared" si="48"/>
        <v>429</v>
      </c>
      <c r="B449" s="16"/>
      <c r="C449" s="16"/>
      <c r="D449" s="18" t="s">
        <v>18</v>
      </c>
      <c r="E449" s="14" t="s">
        <v>87</v>
      </c>
      <c r="F449" s="133"/>
      <c r="G449" s="135">
        <f t="shared" si="47"/>
        <v>0</v>
      </c>
      <c r="H449" s="133"/>
      <c r="I449" s="133"/>
      <c r="J449" s="133"/>
      <c r="K449" s="137"/>
      <c r="L449" s="262"/>
      <c r="M449" s="262"/>
    </row>
    <row r="450" spans="1:13" ht="12.75">
      <c r="A450" s="13">
        <f t="shared" si="48"/>
        <v>430</v>
      </c>
      <c r="B450" s="16"/>
      <c r="C450" s="16"/>
      <c r="D450" s="18" t="s">
        <v>28</v>
      </c>
      <c r="E450" s="14" t="s">
        <v>86</v>
      </c>
      <c r="F450" s="133"/>
      <c r="G450" s="135">
        <f t="shared" si="47"/>
        <v>0</v>
      </c>
      <c r="H450" s="133"/>
      <c r="I450" s="133"/>
      <c r="J450" s="133"/>
      <c r="K450" s="137"/>
      <c r="L450" s="262"/>
      <c r="M450" s="262"/>
    </row>
    <row r="451" spans="1:13" ht="12.75">
      <c r="A451" s="13">
        <f t="shared" si="48"/>
        <v>431</v>
      </c>
      <c r="B451" s="16"/>
      <c r="C451" s="16"/>
      <c r="D451" s="18" t="s">
        <v>20</v>
      </c>
      <c r="E451" s="14" t="s">
        <v>85</v>
      </c>
      <c r="F451" s="133"/>
      <c r="G451" s="135">
        <f t="shared" si="47"/>
        <v>0</v>
      </c>
      <c r="H451" s="133"/>
      <c r="I451" s="133"/>
      <c r="J451" s="133"/>
      <c r="K451" s="137"/>
      <c r="L451" s="262"/>
      <c r="M451" s="262"/>
    </row>
    <row r="452" spans="1:13" ht="12.75">
      <c r="A452" s="13">
        <f t="shared" si="48"/>
        <v>432</v>
      </c>
      <c r="B452" s="16"/>
      <c r="C452" s="16"/>
      <c r="D452" s="18" t="s">
        <v>15</v>
      </c>
      <c r="E452" s="14" t="s">
        <v>84</v>
      </c>
      <c r="F452" s="133"/>
      <c r="G452" s="135">
        <f t="shared" si="47"/>
        <v>0</v>
      </c>
      <c r="H452" s="133"/>
      <c r="I452" s="133"/>
      <c r="J452" s="133"/>
      <c r="K452" s="137"/>
      <c r="L452" s="262"/>
      <c r="M452" s="262"/>
    </row>
    <row r="453" spans="1:13" ht="12.75">
      <c r="A453" s="13">
        <f t="shared" si="48"/>
        <v>433</v>
      </c>
      <c r="B453" s="16"/>
      <c r="C453" s="16"/>
      <c r="D453" s="18" t="s">
        <v>10</v>
      </c>
      <c r="E453" s="14" t="s">
        <v>83</v>
      </c>
      <c r="F453" s="133"/>
      <c r="G453" s="135">
        <f t="shared" si="47"/>
        <v>0</v>
      </c>
      <c r="H453" s="133"/>
      <c r="I453" s="133"/>
      <c r="J453" s="133"/>
      <c r="K453" s="137"/>
      <c r="L453" s="262"/>
      <c r="M453" s="262"/>
    </row>
    <row r="454" spans="1:13" ht="12.75">
      <c r="A454" s="13">
        <f t="shared" si="48"/>
        <v>434</v>
      </c>
      <c r="B454" s="16"/>
      <c r="C454" s="16"/>
      <c r="D454" s="18" t="s">
        <v>82</v>
      </c>
      <c r="E454" s="14" t="s">
        <v>81</v>
      </c>
      <c r="F454" s="133"/>
      <c r="G454" s="135">
        <f t="shared" si="47"/>
        <v>0</v>
      </c>
      <c r="H454" s="133"/>
      <c r="I454" s="133"/>
      <c r="J454" s="133"/>
      <c r="K454" s="137"/>
      <c r="L454" s="262"/>
      <c r="M454" s="262"/>
    </row>
    <row r="455" spans="1:13" ht="12.75">
      <c r="A455" s="13">
        <f t="shared" si="48"/>
        <v>435</v>
      </c>
      <c r="B455" s="16"/>
      <c r="C455" s="16"/>
      <c r="D455" s="18" t="s">
        <v>80</v>
      </c>
      <c r="E455" s="14" t="s">
        <v>79</v>
      </c>
      <c r="F455" s="133"/>
      <c r="G455" s="135">
        <f t="shared" si="47"/>
        <v>0</v>
      </c>
      <c r="H455" s="133"/>
      <c r="I455" s="133"/>
      <c r="J455" s="133"/>
      <c r="K455" s="137"/>
      <c r="L455" s="262"/>
      <c r="M455" s="262"/>
    </row>
    <row r="456" spans="1:13" ht="12.75">
      <c r="A456" s="13">
        <f t="shared" si="48"/>
        <v>436</v>
      </c>
      <c r="B456" s="16"/>
      <c r="C456" s="16"/>
      <c r="D456" s="18" t="s">
        <v>48</v>
      </c>
      <c r="E456" s="14" t="s">
        <v>78</v>
      </c>
      <c r="F456" s="133"/>
      <c r="G456" s="135">
        <f t="shared" si="47"/>
        <v>0</v>
      </c>
      <c r="H456" s="133"/>
      <c r="I456" s="133"/>
      <c r="J456" s="133"/>
      <c r="K456" s="137"/>
      <c r="L456" s="262"/>
      <c r="M456" s="262"/>
    </row>
    <row r="457" spans="1:13" ht="12.75">
      <c r="A457" s="13">
        <f t="shared" si="48"/>
        <v>437</v>
      </c>
      <c r="B457" s="16"/>
      <c r="C457" s="16"/>
      <c r="D457" s="15">
        <v>30</v>
      </c>
      <c r="E457" s="14" t="s">
        <v>77</v>
      </c>
      <c r="F457" s="133"/>
      <c r="G457" s="135">
        <f t="shared" si="47"/>
        <v>0</v>
      </c>
      <c r="H457" s="133"/>
      <c r="I457" s="133"/>
      <c r="J457" s="133"/>
      <c r="K457" s="137"/>
      <c r="L457" s="262"/>
      <c r="M457" s="262"/>
    </row>
    <row r="458" spans="1:13" ht="12.75">
      <c r="A458" s="13">
        <f t="shared" si="48"/>
        <v>438</v>
      </c>
      <c r="B458" s="16"/>
      <c r="C458" s="20" t="s">
        <v>18</v>
      </c>
      <c r="D458" s="21"/>
      <c r="E458" s="9" t="s">
        <v>76</v>
      </c>
      <c r="F458" s="133"/>
      <c r="G458" s="135">
        <f t="shared" si="47"/>
        <v>0</v>
      </c>
      <c r="H458" s="133"/>
      <c r="I458" s="133"/>
      <c r="J458" s="133"/>
      <c r="K458" s="137"/>
      <c r="L458" s="262"/>
      <c r="M458" s="262"/>
    </row>
    <row r="459" spans="1:13" ht="12.75">
      <c r="A459" s="13">
        <f t="shared" si="48"/>
        <v>439</v>
      </c>
      <c r="B459" s="16"/>
      <c r="C459" s="20" t="s">
        <v>28</v>
      </c>
      <c r="D459" s="21"/>
      <c r="E459" s="9" t="s">
        <v>75</v>
      </c>
      <c r="F459" s="134">
        <f>+F460+F461</f>
        <v>0</v>
      </c>
      <c r="G459" s="122">
        <f t="shared" si="47"/>
        <v>0</v>
      </c>
      <c r="H459" s="134">
        <f>+H460+H461</f>
        <v>0</v>
      </c>
      <c r="I459" s="134">
        <f>+I460+I461</f>
        <v>0</v>
      </c>
      <c r="J459" s="134">
        <f>+J460+J461</f>
        <v>0</v>
      </c>
      <c r="K459" s="136">
        <f>+K460+K461</f>
        <v>0</v>
      </c>
      <c r="L459" s="255"/>
      <c r="M459" s="255"/>
    </row>
    <row r="460" spans="1:13" ht="12.75">
      <c r="A460" s="13">
        <f t="shared" si="48"/>
        <v>440</v>
      </c>
      <c r="B460" s="16"/>
      <c r="C460" s="16"/>
      <c r="D460" s="18" t="s">
        <v>12</v>
      </c>
      <c r="E460" s="14" t="s">
        <v>74</v>
      </c>
      <c r="F460" s="133"/>
      <c r="G460" s="135">
        <f t="shared" si="47"/>
        <v>0</v>
      </c>
      <c r="H460" s="133"/>
      <c r="I460" s="133"/>
      <c r="J460" s="133"/>
      <c r="K460" s="137"/>
      <c r="L460" s="262"/>
      <c r="M460" s="262"/>
    </row>
    <row r="461" spans="1:13" ht="12.75">
      <c r="A461" s="13">
        <f t="shared" si="48"/>
        <v>441</v>
      </c>
      <c r="B461" s="16"/>
      <c r="C461" s="16"/>
      <c r="D461" s="18" t="s">
        <v>18</v>
      </c>
      <c r="E461" s="14" t="s">
        <v>73</v>
      </c>
      <c r="F461" s="133"/>
      <c r="G461" s="135">
        <f t="shared" si="47"/>
        <v>0</v>
      </c>
      <c r="H461" s="133"/>
      <c r="I461" s="133"/>
      <c r="J461" s="133"/>
      <c r="K461" s="137"/>
      <c r="L461" s="262"/>
      <c r="M461" s="262"/>
    </row>
    <row r="462" spans="1:13" ht="12.75">
      <c r="A462" s="13">
        <f t="shared" si="48"/>
        <v>442</v>
      </c>
      <c r="B462" s="16"/>
      <c r="C462" s="20" t="s">
        <v>20</v>
      </c>
      <c r="D462" s="15"/>
      <c r="E462" s="9" t="s">
        <v>72</v>
      </c>
      <c r="F462" s="134">
        <f>+F463+F464+F465+F466</f>
        <v>0</v>
      </c>
      <c r="G462" s="122">
        <f t="shared" si="47"/>
        <v>0</v>
      </c>
      <c r="H462" s="134">
        <f>+H463+H464+H465+H466</f>
        <v>0</v>
      </c>
      <c r="I462" s="134">
        <f>+I463+I464+I465+I466</f>
        <v>0</v>
      </c>
      <c r="J462" s="134">
        <f>+J463+J464+J465+J466</f>
        <v>0</v>
      </c>
      <c r="K462" s="136">
        <f>+K463+K464+K465+K466</f>
        <v>0</v>
      </c>
      <c r="L462" s="255"/>
      <c r="M462" s="255"/>
    </row>
    <row r="463" spans="1:13" ht="12.75">
      <c r="A463" s="13">
        <f t="shared" si="48"/>
        <v>443</v>
      </c>
      <c r="B463" s="16"/>
      <c r="C463" s="16"/>
      <c r="D463" s="18" t="s">
        <v>12</v>
      </c>
      <c r="E463" s="14" t="s">
        <v>71</v>
      </c>
      <c r="F463" s="133"/>
      <c r="G463" s="135">
        <f t="shared" si="47"/>
        <v>0</v>
      </c>
      <c r="H463" s="133"/>
      <c r="I463" s="133"/>
      <c r="J463" s="133"/>
      <c r="K463" s="137"/>
      <c r="L463" s="262"/>
      <c r="M463" s="262"/>
    </row>
    <row r="464" spans="1:13" ht="12.75">
      <c r="A464" s="13">
        <f t="shared" si="48"/>
        <v>444</v>
      </c>
      <c r="B464" s="16"/>
      <c r="C464" s="16"/>
      <c r="D464" s="18" t="s">
        <v>18</v>
      </c>
      <c r="E464" s="14" t="s">
        <v>70</v>
      </c>
      <c r="F464" s="133"/>
      <c r="G464" s="135">
        <f t="shared" si="47"/>
        <v>0</v>
      </c>
      <c r="H464" s="133"/>
      <c r="I464" s="133"/>
      <c r="J464" s="133"/>
      <c r="K464" s="137"/>
      <c r="L464" s="262"/>
      <c r="M464" s="262"/>
    </row>
    <row r="465" spans="1:13" ht="12.75">
      <c r="A465" s="13">
        <f t="shared" si="48"/>
        <v>445</v>
      </c>
      <c r="B465" s="16"/>
      <c r="C465" s="16"/>
      <c r="D465" s="18" t="s">
        <v>28</v>
      </c>
      <c r="E465" s="14" t="s">
        <v>69</v>
      </c>
      <c r="F465" s="133"/>
      <c r="G465" s="135">
        <f t="shared" si="47"/>
        <v>0</v>
      </c>
      <c r="H465" s="133"/>
      <c r="I465" s="133"/>
      <c r="J465" s="133"/>
      <c r="K465" s="137"/>
      <c r="L465" s="262"/>
      <c r="M465" s="262"/>
    </row>
    <row r="466" spans="1:13" ht="12.75">
      <c r="A466" s="13">
        <f t="shared" si="48"/>
        <v>446</v>
      </c>
      <c r="B466" s="16"/>
      <c r="C466" s="16"/>
      <c r="D466" s="18" t="s">
        <v>20</v>
      </c>
      <c r="E466" s="14" t="s">
        <v>68</v>
      </c>
      <c r="F466" s="133"/>
      <c r="G466" s="135">
        <f t="shared" si="47"/>
        <v>0</v>
      </c>
      <c r="H466" s="133"/>
      <c r="I466" s="133"/>
      <c r="J466" s="133"/>
      <c r="K466" s="137"/>
      <c r="L466" s="262"/>
      <c r="M466" s="262"/>
    </row>
    <row r="467" spans="1:13" ht="12.75">
      <c r="A467" s="13">
        <f t="shared" si="48"/>
        <v>447</v>
      </c>
      <c r="B467" s="16"/>
      <c r="C467" s="20" t="s">
        <v>15</v>
      </c>
      <c r="D467" s="15"/>
      <c r="E467" s="19" t="s">
        <v>67</v>
      </c>
      <c r="F467" s="134">
        <f>+F468+F469+F470</f>
        <v>0</v>
      </c>
      <c r="G467" s="122">
        <f t="shared" si="47"/>
        <v>0</v>
      </c>
      <c r="H467" s="134">
        <f>+H468+H469+H470</f>
        <v>0</v>
      </c>
      <c r="I467" s="134">
        <f>+I468+I469+I470</f>
        <v>0</v>
      </c>
      <c r="J467" s="134">
        <f>+J468+J469+J470</f>
        <v>0</v>
      </c>
      <c r="K467" s="136">
        <f>+K468+K469+K470</f>
        <v>0</v>
      </c>
      <c r="L467" s="255"/>
      <c r="M467" s="255"/>
    </row>
    <row r="468" spans="1:13" ht="12.75">
      <c r="A468" s="13">
        <f t="shared" si="48"/>
        <v>448</v>
      </c>
      <c r="B468" s="16"/>
      <c r="C468" s="16"/>
      <c r="D468" s="18" t="s">
        <v>12</v>
      </c>
      <c r="E468" s="14" t="s">
        <v>66</v>
      </c>
      <c r="F468" s="133"/>
      <c r="G468" s="135">
        <f t="shared" si="47"/>
        <v>0</v>
      </c>
      <c r="H468" s="133"/>
      <c r="I468" s="133"/>
      <c r="J468" s="133"/>
      <c r="K468" s="137"/>
      <c r="L468" s="262"/>
      <c r="M468" s="262"/>
    </row>
    <row r="469" spans="1:13" ht="12.75">
      <c r="A469" s="13">
        <f t="shared" si="48"/>
        <v>449</v>
      </c>
      <c r="B469" s="16"/>
      <c r="C469" s="16"/>
      <c r="D469" s="18" t="s">
        <v>28</v>
      </c>
      <c r="E469" s="14" t="s">
        <v>65</v>
      </c>
      <c r="F469" s="133"/>
      <c r="G469" s="135">
        <f t="shared" si="47"/>
        <v>0</v>
      </c>
      <c r="H469" s="133"/>
      <c r="I469" s="133"/>
      <c r="J469" s="133"/>
      <c r="K469" s="137"/>
      <c r="L469" s="262"/>
      <c r="M469" s="262"/>
    </row>
    <row r="470" spans="1:13" ht="12.75">
      <c r="A470" s="13">
        <f t="shared" si="48"/>
        <v>450</v>
      </c>
      <c r="B470" s="16"/>
      <c r="C470" s="16"/>
      <c r="D470" s="15">
        <v>30</v>
      </c>
      <c r="E470" s="14" t="s">
        <v>64</v>
      </c>
      <c r="F470" s="133"/>
      <c r="G470" s="135">
        <f t="shared" si="47"/>
        <v>0</v>
      </c>
      <c r="H470" s="133"/>
      <c r="I470" s="133"/>
      <c r="J470" s="133"/>
      <c r="K470" s="137"/>
      <c r="L470" s="262"/>
      <c r="M470" s="262"/>
    </row>
    <row r="471" spans="1:13" ht="12.75">
      <c r="A471" s="13">
        <f t="shared" si="48"/>
        <v>451</v>
      </c>
      <c r="B471" s="16"/>
      <c r="C471" s="20" t="s">
        <v>10</v>
      </c>
      <c r="D471" s="15"/>
      <c r="E471" s="9" t="s">
        <v>63</v>
      </c>
      <c r="F471" s="134">
        <f>+F472+F473</f>
        <v>0</v>
      </c>
      <c r="G471" s="122">
        <f t="shared" si="47"/>
        <v>0</v>
      </c>
      <c r="H471" s="134">
        <f>+H472+H473</f>
        <v>0</v>
      </c>
      <c r="I471" s="134">
        <f>+I472+I473</f>
        <v>0</v>
      </c>
      <c r="J471" s="134">
        <f>+J472+J473</f>
        <v>0</v>
      </c>
      <c r="K471" s="136">
        <f>+K472+K473</f>
        <v>0</v>
      </c>
      <c r="L471" s="255"/>
      <c r="M471" s="255"/>
    </row>
    <row r="472" spans="1:13" ht="12.75">
      <c r="A472" s="13">
        <f t="shared" si="48"/>
        <v>452</v>
      </c>
      <c r="B472" s="16"/>
      <c r="C472" s="16"/>
      <c r="D472" s="18" t="s">
        <v>12</v>
      </c>
      <c r="E472" s="29" t="s">
        <v>62</v>
      </c>
      <c r="F472" s="133"/>
      <c r="G472" s="135">
        <f t="shared" si="47"/>
        <v>0</v>
      </c>
      <c r="H472" s="133"/>
      <c r="I472" s="133"/>
      <c r="J472" s="133"/>
      <c r="K472" s="137"/>
      <c r="L472" s="262"/>
      <c r="M472" s="262"/>
    </row>
    <row r="473" spans="1:13" ht="12.75">
      <c r="A473" s="13">
        <f t="shared" si="48"/>
        <v>453</v>
      </c>
      <c r="B473" s="16"/>
      <c r="C473" s="16"/>
      <c r="D473" s="18" t="s">
        <v>18</v>
      </c>
      <c r="E473" s="14" t="s">
        <v>61</v>
      </c>
      <c r="F473" s="133"/>
      <c r="G473" s="135">
        <f t="shared" si="47"/>
        <v>0</v>
      </c>
      <c r="H473" s="133"/>
      <c r="I473" s="133"/>
      <c r="J473" s="133"/>
      <c r="K473" s="137"/>
      <c r="L473" s="262"/>
      <c r="M473" s="262"/>
    </row>
    <row r="474" spans="1:13" ht="12.75">
      <c r="A474" s="13">
        <f t="shared" si="48"/>
        <v>454</v>
      </c>
      <c r="B474" s="16"/>
      <c r="C474" s="20" t="s">
        <v>48</v>
      </c>
      <c r="D474" s="15"/>
      <c r="E474" s="19" t="s">
        <v>60</v>
      </c>
      <c r="F474" s="123"/>
      <c r="G474" s="135">
        <f t="shared" si="47"/>
        <v>0</v>
      </c>
      <c r="H474" s="123"/>
      <c r="I474" s="123"/>
      <c r="J474" s="123"/>
      <c r="K474" s="124"/>
      <c r="L474" s="255"/>
      <c r="M474" s="255"/>
    </row>
    <row r="475" spans="1:13" ht="12.75">
      <c r="A475" s="13">
        <f aca="true" t="shared" si="49" ref="A475:A542">A474+1</f>
        <v>455</v>
      </c>
      <c r="B475" s="16"/>
      <c r="C475" s="16">
        <v>10</v>
      </c>
      <c r="D475" s="15"/>
      <c r="E475" s="19" t="s">
        <v>59</v>
      </c>
      <c r="F475" s="123"/>
      <c r="G475" s="135">
        <f aca="true" t="shared" si="50" ref="G475:G543">H475+I475+J475+K475</f>
        <v>0</v>
      </c>
      <c r="H475" s="123"/>
      <c r="I475" s="123"/>
      <c r="J475" s="123"/>
      <c r="K475" s="124"/>
      <c r="L475" s="255"/>
      <c r="M475" s="255"/>
    </row>
    <row r="476" spans="1:13" ht="12.75">
      <c r="A476" s="13">
        <f t="shared" si="49"/>
        <v>456</v>
      </c>
      <c r="B476" s="16"/>
      <c r="C476" s="16">
        <v>11</v>
      </c>
      <c r="D476" s="15"/>
      <c r="E476" s="19" t="s">
        <v>58</v>
      </c>
      <c r="F476" s="123"/>
      <c r="G476" s="135">
        <f t="shared" si="50"/>
        <v>0</v>
      </c>
      <c r="H476" s="123"/>
      <c r="I476" s="123"/>
      <c r="J476" s="123"/>
      <c r="K476" s="124"/>
      <c r="L476" s="255"/>
      <c r="M476" s="255"/>
    </row>
    <row r="477" spans="1:13" ht="12.75">
      <c r="A477" s="13">
        <f t="shared" si="49"/>
        <v>457</v>
      </c>
      <c r="B477" s="16"/>
      <c r="C477" s="16">
        <v>12</v>
      </c>
      <c r="D477" s="15"/>
      <c r="E477" s="19" t="s">
        <v>57</v>
      </c>
      <c r="F477" s="123"/>
      <c r="G477" s="135">
        <f t="shared" si="50"/>
        <v>0</v>
      </c>
      <c r="H477" s="123"/>
      <c r="I477" s="123"/>
      <c r="J477" s="123"/>
      <c r="K477" s="124"/>
      <c r="L477" s="255"/>
      <c r="M477" s="255"/>
    </row>
    <row r="478" spans="1:13" ht="12.75">
      <c r="A478" s="13">
        <f t="shared" si="49"/>
        <v>458</v>
      </c>
      <c r="B478" s="16"/>
      <c r="C478" s="16">
        <v>13</v>
      </c>
      <c r="D478" s="15"/>
      <c r="E478" s="19" t="s">
        <v>56</v>
      </c>
      <c r="F478" s="123"/>
      <c r="G478" s="135">
        <f t="shared" si="50"/>
        <v>0</v>
      </c>
      <c r="H478" s="123"/>
      <c r="I478" s="123"/>
      <c r="J478" s="123"/>
      <c r="K478" s="124"/>
      <c r="L478" s="255"/>
      <c r="M478" s="255"/>
    </row>
    <row r="479" spans="1:13" ht="12.75">
      <c r="A479" s="13">
        <f t="shared" si="49"/>
        <v>459</v>
      </c>
      <c r="B479" s="16"/>
      <c r="C479" s="16">
        <v>14</v>
      </c>
      <c r="D479" s="15"/>
      <c r="E479" s="19" t="s">
        <v>55</v>
      </c>
      <c r="F479" s="123"/>
      <c r="G479" s="135">
        <f t="shared" si="50"/>
        <v>0</v>
      </c>
      <c r="H479" s="123"/>
      <c r="I479" s="123"/>
      <c r="J479" s="123"/>
      <c r="K479" s="124"/>
      <c r="L479" s="255"/>
      <c r="M479" s="255"/>
    </row>
    <row r="480" spans="1:13" ht="12.75">
      <c r="A480" s="13">
        <f t="shared" si="49"/>
        <v>460</v>
      </c>
      <c r="B480" s="16"/>
      <c r="C480" s="16">
        <v>25</v>
      </c>
      <c r="D480" s="15"/>
      <c r="E480" s="19" t="s">
        <v>54</v>
      </c>
      <c r="F480" s="123"/>
      <c r="G480" s="135">
        <f t="shared" si="50"/>
        <v>0</v>
      </c>
      <c r="H480" s="123"/>
      <c r="I480" s="123"/>
      <c r="J480" s="123"/>
      <c r="K480" s="124"/>
      <c r="L480" s="255"/>
      <c r="M480" s="255"/>
    </row>
    <row r="481" spans="1:13" ht="12.75">
      <c r="A481" s="13">
        <f t="shared" si="49"/>
        <v>461</v>
      </c>
      <c r="B481" s="16"/>
      <c r="C481" s="16">
        <v>27</v>
      </c>
      <c r="D481" s="15"/>
      <c r="E481" s="19" t="s">
        <v>53</v>
      </c>
      <c r="F481" s="123"/>
      <c r="G481" s="135">
        <f t="shared" si="50"/>
        <v>0</v>
      </c>
      <c r="H481" s="123"/>
      <c r="I481" s="123"/>
      <c r="J481" s="123"/>
      <c r="K481" s="124"/>
      <c r="L481" s="255"/>
      <c r="M481" s="255"/>
    </row>
    <row r="482" spans="1:13" ht="12.75">
      <c r="A482" s="13">
        <f t="shared" si="49"/>
        <v>462</v>
      </c>
      <c r="B482" s="16"/>
      <c r="C482" s="16">
        <v>30</v>
      </c>
      <c r="D482" s="15"/>
      <c r="E482" s="19" t="s">
        <v>52</v>
      </c>
      <c r="F482" s="134">
        <f>+F483+F484+F485+F486+F487</f>
        <v>0</v>
      </c>
      <c r="G482" s="122">
        <f t="shared" si="50"/>
        <v>0</v>
      </c>
      <c r="H482" s="134">
        <f>+H483+H484+H485+H486+H487</f>
        <v>0</v>
      </c>
      <c r="I482" s="134">
        <f>+I483+I484+I485+I486+I487</f>
        <v>0</v>
      </c>
      <c r="J482" s="134">
        <f>+J483+J484+J485+J486+J487</f>
        <v>0</v>
      </c>
      <c r="K482" s="136">
        <f>+K483+K484+K485+K486+K487</f>
        <v>0</v>
      </c>
      <c r="L482" s="255"/>
      <c r="M482" s="255"/>
    </row>
    <row r="483" spans="1:13" ht="12.75">
      <c r="A483" s="13">
        <f t="shared" si="49"/>
        <v>463</v>
      </c>
      <c r="B483" s="16"/>
      <c r="C483" s="16"/>
      <c r="D483" s="18" t="s">
        <v>12</v>
      </c>
      <c r="E483" s="14" t="s">
        <v>51</v>
      </c>
      <c r="F483" s="133"/>
      <c r="G483" s="135">
        <f t="shared" si="50"/>
        <v>0</v>
      </c>
      <c r="H483" s="133"/>
      <c r="I483" s="133"/>
      <c r="J483" s="133"/>
      <c r="K483" s="137"/>
      <c r="L483" s="262"/>
      <c r="M483" s="262"/>
    </row>
    <row r="484" spans="1:13" ht="12.75">
      <c r="A484" s="13">
        <f t="shared" si="49"/>
        <v>464</v>
      </c>
      <c r="B484" s="16"/>
      <c r="C484" s="16"/>
      <c r="D484" s="18" t="s">
        <v>28</v>
      </c>
      <c r="E484" s="14" t="s">
        <v>50</v>
      </c>
      <c r="F484" s="133"/>
      <c r="G484" s="135">
        <f t="shared" si="50"/>
        <v>0</v>
      </c>
      <c r="H484" s="133"/>
      <c r="I484" s="133"/>
      <c r="J484" s="133"/>
      <c r="K484" s="137"/>
      <c r="L484" s="262"/>
      <c r="M484" s="262"/>
    </row>
    <row r="485" spans="1:13" ht="12.75">
      <c r="A485" s="13">
        <f t="shared" si="49"/>
        <v>465</v>
      </c>
      <c r="B485" s="16"/>
      <c r="C485" s="16"/>
      <c r="D485" s="18" t="s">
        <v>20</v>
      </c>
      <c r="E485" s="14" t="s">
        <v>49</v>
      </c>
      <c r="F485" s="133"/>
      <c r="G485" s="135">
        <f t="shared" si="50"/>
        <v>0</v>
      </c>
      <c r="H485" s="133"/>
      <c r="I485" s="133"/>
      <c r="J485" s="133"/>
      <c r="K485" s="137"/>
      <c r="L485" s="262"/>
      <c r="M485" s="262"/>
    </row>
    <row r="486" spans="1:13" ht="12.75">
      <c r="A486" s="13">
        <f t="shared" si="49"/>
        <v>466</v>
      </c>
      <c r="B486" s="16"/>
      <c r="C486" s="16"/>
      <c r="D486" s="18" t="s">
        <v>48</v>
      </c>
      <c r="E486" s="14" t="s">
        <v>47</v>
      </c>
      <c r="F486" s="133"/>
      <c r="G486" s="135">
        <f t="shared" si="50"/>
        <v>0</v>
      </c>
      <c r="H486" s="133"/>
      <c r="I486" s="133"/>
      <c r="J486" s="133"/>
      <c r="K486" s="137"/>
      <c r="L486" s="262"/>
      <c r="M486" s="262"/>
    </row>
    <row r="487" spans="1:13" ht="12.75">
      <c r="A487" s="13">
        <f t="shared" si="49"/>
        <v>467</v>
      </c>
      <c r="B487" s="16"/>
      <c r="C487" s="16"/>
      <c r="D487" s="15">
        <v>30</v>
      </c>
      <c r="E487" s="14" t="s">
        <v>46</v>
      </c>
      <c r="F487" s="133"/>
      <c r="G487" s="135">
        <f t="shared" si="50"/>
        <v>0</v>
      </c>
      <c r="H487" s="133"/>
      <c r="I487" s="133"/>
      <c r="J487" s="133"/>
      <c r="K487" s="137"/>
      <c r="L487" s="262"/>
      <c r="M487" s="262"/>
    </row>
    <row r="488" spans="1:13" ht="12.75">
      <c r="A488" s="13">
        <f t="shared" si="49"/>
        <v>468</v>
      </c>
      <c r="B488" s="27">
        <v>30</v>
      </c>
      <c r="C488" s="27"/>
      <c r="D488" s="185"/>
      <c r="E488" s="28" t="s">
        <v>45</v>
      </c>
      <c r="F488" s="134">
        <f aca="true" t="shared" si="51" ref="F488:K489">+F489</f>
        <v>0</v>
      </c>
      <c r="G488" s="122">
        <f t="shared" si="50"/>
        <v>0</v>
      </c>
      <c r="H488" s="134">
        <f t="shared" si="51"/>
        <v>0</v>
      </c>
      <c r="I488" s="134">
        <f t="shared" si="51"/>
        <v>0</v>
      </c>
      <c r="J488" s="134">
        <f t="shared" si="51"/>
        <v>0</v>
      </c>
      <c r="K488" s="136">
        <f t="shared" si="51"/>
        <v>0</v>
      </c>
      <c r="L488" s="255"/>
      <c r="M488" s="255"/>
    </row>
    <row r="489" spans="1:13" ht="12.75">
      <c r="A489" s="13">
        <f t="shared" si="49"/>
        <v>469</v>
      </c>
      <c r="B489" s="27"/>
      <c r="C489" s="26" t="s">
        <v>28</v>
      </c>
      <c r="D489" s="185"/>
      <c r="E489" s="28" t="s">
        <v>44</v>
      </c>
      <c r="F489" s="134">
        <f t="shared" si="51"/>
        <v>0</v>
      </c>
      <c r="G489" s="122">
        <f t="shared" si="50"/>
        <v>0</v>
      </c>
      <c r="H489" s="134">
        <f t="shared" si="51"/>
        <v>0</v>
      </c>
      <c r="I489" s="134">
        <f t="shared" si="51"/>
        <v>0</v>
      </c>
      <c r="J489" s="134">
        <f t="shared" si="51"/>
        <v>0</v>
      </c>
      <c r="K489" s="136">
        <f t="shared" si="51"/>
        <v>0</v>
      </c>
      <c r="L489" s="255"/>
      <c r="M489" s="255"/>
    </row>
    <row r="490" spans="1:13" ht="12.75">
      <c r="A490" s="13">
        <f t="shared" si="49"/>
        <v>470</v>
      </c>
      <c r="B490" s="27"/>
      <c r="C490" s="26"/>
      <c r="D490" s="25" t="s">
        <v>15</v>
      </c>
      <c r="E490" s="24" t="s">
        <v>43</v>
      </c>
      <c r="F490" s="133"/>
      <c r="G490" s="135">
        <f t="shared" si="50"/>
        <v>0</v>
      </c>
      <c r="H490" s="133"/>
      <c r="I490" s="133"/>
      <c r="J490" s="133"/>
      <c r="K490" s="137"/>
      <c r="L490" s="262"/>
      <c r="M490" s="262"/>
    </row>
    <row r="491" spans="1:13" ht="25.5">
      <c r="A491" s="13">
        <f t="shared" si="49"/>
        <v>471</v>
      </c>
      <c r="B491" s="189" t="s">
        <v>272</v>
      </c>
      <c r="C491" s="26"/>
      <c r="D491" s="25"/>
      <c r="E491" s="190" t="s">
        <v>273</v>
      </c>
      <c r="F491" s="133"/>
      <c r="G491" s="135">
        <f t="shared" si="50"/>
        <v>0</v>
      </c>
      <c r="H491" s="133"/>
      <c r="I491" s="133"/>
      <c r="J491" s="133"/>
      <c r="K491" s="137"/>
      <c r="L491" s="262"/>
      <c r="M491" s="262"/>
    </row>
    <row r="492" spans="1:13" ht="12.75">
      <c r="A492" s="13">
        <f t="shared" si="49"/>
        <v>472</v>
      </c>
      <c r="B492" s="27">
        <v>57</v>
      </c>
      <c r="C492" s="26"/>
      <c r="D492" s="25"/>
      <c r="E492" s="28" t="s">
        <v>289</v>
      </c>
      <c r="F492" s="147">
        <f>F493+F494</f>
        <v>0</v>
      </c>
      <c r="G492" s="146">
        <f t="shared" si="50"/>
        <v>0</v>
      </c>
      <c r="H492" s="147">
        <f>H493+H494</f>
        <v>0</v>
      </c>
      <c r="I492" s="147">
        <f>I493+I494</f>
        <v>0</v>
      </c>
      <c r="J492" s="147">
        <f>J493</f>
        <v>0</v>
      </c>
      <c r="K492" s="148">
        <f>K493+K494</f>
        <v>0</v>
      </c>
      <c r="L492" s="262"/>
      <c r="M492" s="262"/>
    </row>
    <row r="493" spans="1:13" ht="12.75">
      <c r="A493" s="13">
        <f t="shared" si="49"/>
        <v>473</v>
      </c>
      <c r="B493" s="27"/>
      <c r="C493" s="26" t="s">
        <v>12</v>
      </c>
      <c r="D493" s="25"/>
      <c r="E493" s="28" t="s">
        <v>42</v>
      </c>
      <c r="F493" s="147"/>
      <c r="G493" s="146">
        <f t="shared" si="50"/>
        <v>0</v>
      </c>
      <c r="H493" s="147"/>
      <c r="I493" s="147"/>
      <c r="J493" s="147"/>
      <c r="K493" s="148"/>
      <c r="L493" s="262"/>
      <c r="M493" s="262"/>
    </row>
    <row r="494" spans="1:13" ht="12.75">
      <c r="A494" s="13">
        <f t="shared" si="49"/>
        <v>474</v>
      </c>
      <c r="B494" s="27"/>
      <c r="C494" s="26" t="s">
        <v>18</v>
      </c>
      <c r="D494" s="25"/>
      <c r="E494" s="24" t="s">
        <v>41</v>
      </c>
      <c r="F494" s="147">
        <f>F495+F496+F497+F498</f>
        <v>0</v>
      </c>
      <c r="G494" s="146">
        <f t="shared" si="50"/>
        <v>0</v>
      </c>
      <c r="H494" s="147">
        <f>H495+H496+H497+H498</f>
        <v>0</v>
      </c>
      <c r="I494" s="147">
        <f>I495+I496+I497+I498</f>
        <v>0</v>
      </c>
      <c r="J494" s="147">
        <f>J495+J496+J497+J498</f>
        <v>0</v>
      </c>
      <c r="K494" s="148">
        <f>K495+K496+K497+K498</f>
        <v>0</v>
      </c>
      <c r="L494" s="262"/>
      <c r="M494" s="262"/>
    </row>
    <row r="495" spans="1:13" ht="12.75">
      <c r="A495" s="13">
        <f t="shared" si="49"/>
        <v>475</v>
      </c>
      <c r="B495" s="27"/>
      <c r="C495" s="26"/>
      <c r="D495" s="25" t="s">
        <v>12</v>
      </c>
      <c r="E495" s="24" t="s">
        <v>40</v>
      </c>
      <c r="F495" s="193"/>
      <c r="G495" s="195">
        <f t="shared" si="50"/>
        <v>0</v>
      </c>
      <c r="H495" s="193"/>
      <c r="I495" s="193"/>
      <c r="J495" s="193"/>
      <c r="K495" s="194"/>
      <c r="L495" s="266"/>
      <c r="M495" s="266"/>
    </row>
    <row r="496" spans="1:13" ht="12.75">
      <c r="A496" s="13">
        <f t="shared" si="49"/>
        <v>476</v>
      </c>
      <c r="B496" s="27"/>
      <c r="C496" s="26"/>
      <c r="D496" s="25" t="s">
        <v>18</v>
      </c>
      <c r="E496" s="24" t="s">
        <v>39</v>
      </c>
      <c r="F496" s="193"/>
      <c r="G496" s="195">
        <f t="shared" si="50"/>
        <v>0</v>
      </c>
      <c r="H496" s="193"/>
      <c r="I496" s="193"/>
      <c r="J496" s="193"/>
      <c r="K496" s="194"/>
      <c r="L496" s="266"/>
      <c r="M496" s="266"/>
    </row>
    <row r="497" spans="1:13" ht="12.75">
      <c r="A497" s="13">
        <f t="shared" si="49"/>
        <v>477</v>
      </c>
      <c r="B497" s="27"/>
      <c r="C497" s="26"/>
      <c r="D497" s="25" t="s">
        <v>28</v>
      </c>
      <c r="E497" s="24" t="s">
        <v>38</v>
      </c>
      <c r="F497" s="193"/>
      <c r="G497" s="195">
        <f t="shared" si="50"/>
        <v>0</v>
      </c>
      <c r="H497" s="193"/>
      <c r="I497" s="193"/>
      <c r="J497" s="193"/>
      <c r="K497" s="194"/>
      <c r="L497" s="266"/>
      <c r="M497" s="266"/>
    </row>
    <row r="498" spans="1:13" ht="12.75">
      <c r="A498" s="13">
        <f t="shared" si="49"/>
        <v>478</v>
      </c>
      <c r="B498" s="27"/>
      <c r="C498" s="26"/>
      <c r="D498" s="25" t="s">
        <v>20</v>
      </c>
      <c r="E498" s="24" t="s">
        <v>37</v>
      </c>
      <c r="F498" s="193"/>
      <c r="G498" s="195">
        <f t="shared" si="50"/>
        <v>0</v>
      </c>
      <c r="H498" s="193"/>
      <c r="I498" s="193"/>
      <c r="J498" s="193"/>
      <c r="K498" s="194"/>
      <c r="L498" s="266"/>
      <c r="M498" s="266"/>
    </row>
    <row r="499" spans="1:13" ht="12.75">
      <c r="A499" s="13">
        <f>A498+1</f>
        <v>479</v>
      </c>
      <c r="B499" s="16">
        <v>70</v>
      </c>
      <c r="C499" s="16"/>
      <c r="D499" s="15"/>
      <c r="E499" s="19" t="s">
        <v>36</v>
      </c>
      <c r="F499" s="134">
        <f>+F500</f>
        <v>0</v>
      </c>
      <c r="G499" s="122">
        <f t="shared" si="50"/>
        <v>0</v>
      </c>
      <c r="H499" s="134">
        <f>+H500</f>
        <v>0</v>
      </c>
      <c r="I499" s="134">
        <f>+I500</f>
        <v>0</v>
      </c>
      <c r="J499" s="134">
        <f>+J500</f>
        <v>0</v>
      </c>
      <c r="K499" s="136">
        <f>+K500</f>
        <v>0</v>
      </c>
      <c r="L499" s="255"/>
      <c r="M499" s="255"/>
    </row>
    <row r="500" spans="1:13" ht="12.75">
      <c r="A500" s="13">
        <f t="shared" si="49"/>
        <v>480</v>
      </c>
      <c r="B500" s="16">
        <v>71</v>
      </c>
      <c r="C500" s="16"/>
      <c r="D500" s="15"/>
      <c r="E500" s="19" t="s">
        <v>35</v>
      </c>
      <c r="F500" s="134">
        <f>+F501+F506</f>
        <v>0</v>
      </c>
      <c r="G500" s="122">
        <f t="shared" si="50"/>
        <v>0</v>
      </c>
      <c r="H500" s="134">
        <f>+H501+H506</f>
        <v>0</v>
      </c>
      <c r="I500" s="134">
        <f>+I501+I506</f>
        <v>0</v>
      </c>
      <c r="J500" s="134">
        <f>+J501+J506</f>
        <v>0</v>
      </c>
      <c r="K500" s="136">
        <f>+K501+K506</f>
        <v>0</v>
      </c>
      <c r="L500" s="255"/>
      <c r="M500" s="255"/>
    </row>
    <row r="501" spans="1:13" ht="12.75">
      <c r="A501" s="13">
        <f t="shared" si="49"/>
        <v>481</v>
      </c>
      <c r="B501" s="16"/>
      <c r="C501" s="20" t="s">
        <v>12</v>
      </c>
      <c r="D501" s="15"/>
      <c r="E501" s="19" t="s">
        <v>34</v>
      </c>
      <c r="F501" s="134">
        <f>+F502+F503+F504+F505</f>
        <v>0</v>
      </c>
      <c r="G501" s="122">
        <f t="shared" si="50"/>
        <v>0</v>
      </c>
      <c r="H501" s="134">
        <f>+H502+H503+H504+H505</f>
        <v>0</v>
      </c>
      <c r="I501" s="134">
        <f>+I502+I503+I504+I505</f>
        <v>0</v>
      </c>
      <c r="J501" s="134">
        <f>+J502+J503+J504+J505</f>
        <v>0</v>
      </c>
      <c r="K501" s="136">
        <f>+K502+K503+K504+K505</f>
        <v>0</v>
      </c>
      <c r="L501" s="255"/>
      <c r="M501" s="255"/>
    </row>
    <row r="502" spans="1:13" ht="12.75">
      <c r="A502" s="13">
        <f t="shared" si="49"/>
        <v>482</v>
      </c>
      <c r="B502" s="16"/>
      <c r="C502" s="16"/>
      <c r="D502" s="18" t="s">
        <v>12</v>
      </c>
      <c r="E502" s="14" t="s">
        <v>33</v>
      </c>
      <c r="F502" s="133"/>
      <c r="G502" s="135">
        <f t="shared" si="50"/>
        <v>0</v>
      </c>
      <c r="H502" s="133"/>
      <c r="I502" s="133"/>
      <c r="J502" s="133"/>
      <c r="K502" s="137"/>
      <c r="L502" s="262"/>
      <c r="M502" s="262"/>
    </row>
    <row r="503" spans="1:13" ht="12.75">
      <c r="A503" s="13">
        <f t="shared" si="49"/>
        <v>483</v>
      </c>
      <c r="B503" s="16"/>
      <c r="C503" s="16"/>
      <c r="D503" s="18" t="s">
        <v>18</v>
      </c>
      <c r="E503" s="14" t="s">
        <v>29</v>
      </c>
      <c r="F503" s="133"/>
      <c r="G503" s="135">
        <f t="shared" si="50"/>
        <v>0</v>
      </c>
      <c r="H503" s="133"/>
      <c r="I503" s="133"/>
      <c r="J503" s="133"/>
      <c r="K503" s="137"/>
      <c r="L503" s="262"/>
      <c r="M503" s="262"/>
    </row>
    <row r="504" spans="1:13" ht="12.75">
      <c r="A504" s="13">
        <f t="shared" si="49"/>
        <v>484</v>
      </c>
      <c r="B504" s="16"/>
      <c r="C504" s="16"/>
      <c r="D504" s="18" t="s">
        <v>28</v>
      </c>
      <c r="E504" s="14" t="s">
        <v>27</v>
      </c>
      <c r="F504" s="133"/>
      <c r="G504" s="135">
        <f t="shared" si="50"/>
        <v>0</v>
      </c>
      <c r="H504" s="133"/>
      <c r="I504" s="133"/>
      <c r="J504" s="133"/>
      <c r="K504" s="137"/>
      <c r="L504" s="262"/>
      <c r="M504" s="262"/>
    </row>
    <row r="505" spans="1:13" ht="12.75">
      <c r="A505" s="13">
        <f t="shared" si="49"/>
        <v>485</v>
      </c>
      <c r="B505" s="16"/>
      <c r="C505" s="16"/>
      <c r="D505" s="15">
        <v>30</v>
      </c>
      <c r="E505" s="14" t="s">
        <v>32</v>
      </c>
      <c r="F505" s="133"/>
      <c r="G505" s="135">
        <f t="shared" si="50"/>
        <v>0</v>
      </c>
      <c r="H505" s="133"/>
      <c r="I505" s="133"/>
      <c r="J505" s="133"/>
      <c r="K505" s="137"/>
      <c r="L505" s="262"/>
      <c r="M505" s="262"/>
    </row>
    <row r="506" spans="1:13" ht="12.75">
      <c r="A506" s="13">
        <f t="shared" si="49"/>
        <v>486</v>
      </c>
      <c r="B506" s="16"/>
      <c r="C506" s="20" t="s">
        <v>28</v>
      </c>
      <c r="D506" s="15"/>
      <c r="E506" s="14" t="s">
        <v>31</v>
      </c>
      <c r="F506" s="133"/>
      <c r="G506" s="135">
        <f t="shared" si="50"/>
        <v>0</v>
      </c>
      <c r="H506" s="133"/>
      <c r="I506" s="133"/>
      <c r="J506" s="133"/>
      <c r="K506" s="137"/>
      <c r="L506" s="262"/>
      <c r="M506" s="262"/>
    </row>
    <row r="507" spans="1:13" ht="12.75">
      <c r="A507" s="13">
        <f t="shared" si="49"/>
        <v>487</v>
      </c>
      <c r="B507" s="16"/>
      <c r="C507" s="16"/>
      <c r="D507" s="15"/>
      <c r="E507" s="23" t="s">
        <v>30</v>
      </c>
      <c r="F507" s="134">
        <f>+F508+F509+F510</f>
        <v>0</v>
      </c>
      <c r="G507" s="122">
        <f t="shared" si="50"/>
        <v>0</v>
      </c>
      <c r="H507" s="134">
        <f>+H508+H509+H510</f>
        <v>0</v>
      </c>
      <c r="I507" s="134">
        <f>+I508+I509+I510</f>
        <v>0</v>
      </c>
      <c r="J507" s="134">
        <f>+J508+J509+J510</f>
        <v>0</v>
      </c>
      <c r="K507" s="136">
        <f>+K508+K509+K510</f>
        <v>0</v>
      </c>
      <c r="L507" s="255"/>
      <c r="M507" s="255"/>
    </row>
    <row r="508" spans="1:13" ht="12.75">
      <c r="A508" s="13">
        <f t="shared" si="49"/>
        <v>488</v>
      </c>
      <c r="B508" s="16">
        <v>71</v>
      </c>
      <c r="C508" s="20" t="s">
        <v>12</v>
      </c>
      <c r="D508" s="18" t="s">
        <v>18</v>
      </c>
      <c r="E508" s="14" t="s">
        <v>29</v>
      </c>
      <c r="F508" s="133"/>
      <c r="G508" s="135">
        <f t="shared" si="50"/>
        <v>0</v>
      </c>
      <c r="H508" s="133"/>
      <c r="I508" s="133"/>
      <c r="J508" s="133"/>
      <c r="K508" s="137"/>
      <c r="L508" s="262"/>
      <c r="M508" s="262"/>
    </row>
    <row r="509" spans="1:13" ht="12.75">
      <c r="A509" s="13">
        <f t="shared" si="49"/>
        <v>489</v>
      </c>
      <c r="B509" s="16"/>
      <c r="C509" s="16"/>
      <c r="D509" s="18" t="s">
        <v>28</v>
      </c>
      <c r="E509" s="14" t="s">
        <v>27</v>
      </c>
      <c r="F509" s="133"/>
      <c r="G509" s="135">
        <f t="shared" si="50"/>
        <v>0</v>
      </c>
      <c r="H509" s="133"/>
      <c r="I509" s="133"/>
      <c r="J509" s="133"/>
      <c r="K509" s="137"/>
      <c r="L509" s="262"/>
      <c r="M509" s="262"/>
    </row>
    <row r="510" spans="1:13" ht="12.75">
      <c r="A510" s="13">
        <f t="shared" si="49"/>
        <v>490</v>
      </c>
      <c r="B510" s="16"/>
      <c r="C510" s="16"/>
      <c r="D510" s="15">
        <v>30</v>
      </c>
      <c r="E510" s="22" t="s">
        <v>26</v>
      </c>
      <c r="F510" s="133"/>
      <c r="G510" s="135">
        <f t="shared" si="50"/>
        <v>0</v>
      </c>
      <c r="H510" s="133"/>
      <c r="I510" s="133"/>
      <c r="J510" s="133"/>
      <c r="K510" s="137"/>
      <c r="L510" s="262"/>
      <c r="M510" s="262"/>
    </row>
    <row r="511" spans="1:13" ht="12.75">
      <c r="A511" s="13">
        <f t="shared" si="49"/>
        <v>491</v>
      </c>
      <c r="B511" s="16"/>
      <c r="C511" s="16"/>
      <c r="D511" s="15"/>
      <c r="E511" s="14" t="s">
        <v>25</v>
      </c>
      <c r="F511" s="146">
        <f>F513</f>
        <v>0</v>
      </c>
      <c r="G511" s="122">
        <f t="shared" si="50"/>
        <v>0</v>
      </c>
      <c r="H511" s="146">
        <f>H513</f>
        <v>0</v>
      </c>
      <c r="I511" s="146">
        <f>I513</f>
        <v>0</v>
      </c>
      <c r="J511" s="146">
        <f>J513</f>
        <v>0</v>
      </c>
      <c r="K511" s="146">
        <f>K513</f>
        <v>0</v>
      </c>
      <c r="L511" s="263"/>
      <c r="M511" s="263"/>
    </row>
    <row r="512" spans="1:13" ht="12.75">
      <c r="A512" s="13"/>
      <c r="B512" s="16" t="s">
        <v>24</v>
      </c>
      <c r="C512" s="16" t="s">
        <v>23</v>
      </c>
      <c r="D512" s="21" t="s">
        <v>22</v>
      </c>
      <c r="E512" s="14"/>
      <c r="F512" s="147"/>
      <c r="G512" s="135">
        <f t="shared" si="50"/>
        <v>0</v>
      </c>
      <c r="H512" s="147"/>
      <c r="I512" s="147"/>
      <c r="J512" s="147"/>
      <c r="K512" s="148"/>
      <c r="L512" s="262"/>
      <c r="M512" s="262"/>
    </row>
    <row r="513" spans="1:13" ht="12.75">
      <c r="A513" s="13">
        <f>A511+1</f>
        <v>492</v>
      </c>
      <c r="B513" s="16"/>
      <c r="C513" s="16"/>
      <c r="D513" s="15"/>
      <c r="E513" s="19" t="s">
        <v>129</v>
      </c>
      <c r="F513" s="134">
        <f>+F514+F517+F518</f>
        <v>0</v>
      </c>
      <c r="G513" s="122">
        <f t="shared" si="50"/>
        <v>0</v>
      </c>
      <c r="H513" s="134">
        <f>+H514+H517+H518+H522</f>
        <v>0</v>
      </c>
      <c r="I513" s="134">
        <f>+I514+I517+I518+I522</f>
        <v>0</v>
      </c>
      <c r="J513" s="134">
        <f>+J514+J517+J518+J522</f>
        <v>0</v>
      </c>
      <c r="K513" s="134">
        <f>+K514+K517+K518+K522</f>
        <v>0</v>
      </c>
      <c r="L513" s="255"/>
      <c r="M513" s="255"/>
    </row>
    <row r="514" spans="1:13" ht="12.75">
      <c r="A514" s="13">
        <f t="shared" si="49"/>
        <v>493</v>
      </c>
      <c r="B514" s="16"/>
      <c r="C514" s="20" t="s">
        <v>20</v>
      </c>
      <c r="D514" s="15"/>
      <c r="E514" s="9" t="s">
        <v>19</v>
      </c>
      <c r="F514" s="134">
        <f>+F515+F516</f>
        <v>0</v>
      </c>
      <c r="G514" s="122">
        <f t="shared" si="50"/>
        <v>0</v>
      </c>
      <c r="H514" s="134">
        <f>+H515+H516</f>
        <v>0</v>
      </c>
      <c r="I514" s="134">
        <f>+I515+I516</f>
        <v>0</v>
      </c>
      <c r="J514" s="134">
        <f>+J515+J516</f>
        <v>0</v>
      </c>
      <c r="K514" s="136">
        <f>+K515+K516</f>
        <v>0</v>
      </c>
      <c r="L514" s="255"/>
      <c r="M514" s="255"/>
    </row>
    <row r="515" spans="1:13" ht="12.75">
      <c r="A515" s="13">
        <f t="shared" si="49"/>
        <v>494</v>
      </c>
      <c r="B515" s="16"/>
      <c r="C515" s="16"/>
      <c r="D515" s="18" t="s">
        <v>18</v>
      </c>
      <c r="E515" s="14" t="s">
        <v>17</v>
      </c>
      <c r="F515" s="133"/>
      <c r="G515" s="135">
        <f t="shared" si="50"/>
        <v>0</v>
      </c>
      <c r="H515" s="133"/>
      <c r="I515" s="133"/>
      <c r="J515" s="133"/>
      <c r="K515" s="137"/>
      <c r="L515" s="262"/>
      <c r="M515" s="262"/>
    </row>
    <row r="516" spans="1:13" ht="12.75">
      <c r="A516" s="13">
        <f t="shared" si="49"/>
        <v>495</v>
      </c>
      <c r="B516" s="16"/>
      <c r="C516" s="16"/>
      <c r="D516" s="15">
        <v>50</v>
      </c>
      <c r="E516" s="14" t="s">
        <v>16</v>
      </c>
      <c r="F516" s="133"/>
      <c r="G516" s="135">
        <f t="shared" si="50"/>
        <v>0</v>
      </c>
      <c r="H516" s="133"/>
      <c r="I516" s="133"/>
      <c r="J516" s="133"/>
      <c r="K516" s="137"/>
      <c r="L516" s="262"/>
      <c r="M516" s="262"/>
    </row>
    <row r="517" spans="1:13" ht="12.75">
      <c r="A517" s="13">
        <f t="shared" si="49"/>
        <v>496</v>
      </c>
      <c r="B517" s="16"/>
      <c r="C517" s="20" t="s">
        <v>15</v>
      </c>
      <c r="D517" s="15"/>
      <c r="E517" s="9" t="s">
        <v>14</v>
      </c>
      <c r="F517" s="133"/>
      <c r="G517" s="135">
        <f t="shared" si="50"/>
        <v>0</v>
      </c>
      <c r="H517" s="133"/>
      <c r="I517" s="133"/>
      <c r="J517" s="133"/>
      <c r="K517" s="137"/>
      <c r="L517" s="262"/>
      <c r="M517" s="262"/>
    </row>
    <row r="518" spans="1:13" ht="12.75">
      <c r="A518" s="13">
        <f t="shared" si="49"/>
        <v>497</v>
      </c>
      <c r="B518" s="16"/>
      <c r="C518" s="20" t="s">
        <v>10</v>
      </c>
      <c r="D518" s="15"/>
      <c r="E518" s="9" t="s">
        <v>13</v>
      </c>
      <c r="F518" s="134">
        <f>+F519+F520</f>
        <v>0</v>
      </c>
      <c r="G518" s="122">
        <f t="shared" si="50"/>
        <v>0</v>
      </c>
      <c r="H518" s="134">
        <f>+H519+H520+H521</f>
        <v>0</v>
      </c>
      <c r="I518" s="134">
        <f>+I519+I520+I521</f>
        <v>0</v>
      </c>
      <c r="J518" s="134">
        <f>+J519+J520+J521</f>
        <v>0</v>
      </c>
      <c r="K518" s="134">
        <f>+K519+K520+K521</f>
        <v>0</v>
      </c>
      <c r="L518" s="255"/>
      <c r="M518" s="255"/>
    </row>
    <row r="519" spans="1:13" ht="12.75">
      <c r="A519" s="13">
        <f t="shared" si="49"/>
        <v>498</v>
      </c>
      <c r="B519" s="16"/>
      <c r="C519" s="16"/>
      <c r="D519" s="18" t="s">
        <v>12</v>
      </c>
      <c r="E519" s="14" t="s">
        <v>11</v>
      </c>
      <c r="F519" s="133"/>
      <c r="G519" s="135">
        <f t="shared" si="50"/>
        <v>0</v>
      </c>
      <c r="H519" s="133"/>
      <c r="I519" s="133"/>
      <c r="J519" s="133"/>
      <c r="K519" s="137"/>
      <c r="L519" s="262"/>
      <c r="M519" s="262"/>
    </row>
    <row r="520" spans="1:13" ht="12.75">
      <c r="A520" s="13">
        <f t="shared" si="49"/>
        <v>499</v>
      </c>
      <c r="B520" s="16"/>
      <c r="C520" s="16"/>
      <c r="D520" s="18" t="s">
        <v>10</v>
      </c>
      <c r="E520" s="14" t="s">
        <v>9</v>
      </c>
      <c r="F520" s="133"/>
      <c r="G520" s="135">
        <f t="shared" si="50"/>
        <v>0</v>
      </c>
      <c r="H520" s="133"/>
      <c r="I520" s="133"/>
      <c r="J520" s="133"/>
      <c r="K520" s="137"/>
      <c r="L520" s="262"/>
      <c r="M520" s="262"/>
    </row>
    <row r="521" spans="1:13" ht="12.75">
      <c r="A521" s="13">
        <f t="shared" si="49"/>
        <v>500</v>
      </c>
      <c r="B521" s="16"/>
      <c r="C521" s="18">
        <v>10</v>
      </c>
      <c r="D521" s="18"/>
      <c r="E521" s="14" t="s">
        <v>290</v>
      </c>
      <c r="F521" s="133"/>
      <c r="G521" s="135">
        <f t="shared" si="50"/>
        <v>0</v>
      </c>
      <c r="H521" s="133"/>
      <c r="I521" s="133"/>
      <c r="J521" s="133"/>
      <c r="K521" s="137"/>
      <c r="L521" s="262"/>
      <c r="M521" s="262"/>
    </row>
    <row r="522" spans="1:13" ht="12.75">
      <c r="A522" s="13">
        <f t="shared" si="49"/>
        <v>501</v>
      </c>
      <c r="B522" s="16"/>
      <c r="C522" s="221">
        <v>50</v>
      </c>
      <c r="D522" s="221"/>
      <c r="E522" s="9" t="s">
        <v>291</v>
      </c>
      <c r="F522" s="147"/>
      <c r="G522" s="122">
        <f t="shared" si="50"/>
        <v>0</v>
      </c>
      <c r="H522" s="146">
        <f>H523+H524</f>
        <v>0</v>
      </c>
      <c r="I522" s="146">
        <f>I523+I524</f>
        <v>0</v>
      </c>
      <c r="J522" s="146">
        <f>J523+J524</f>
        <v>0</v>
      </c>
      <c r="K522" s="146">
        <f>K523+K524</f>
        <v>0</v>
      </c>
      <c r="L522" s="263"/>
      <c r="M522" s="263"/>
    </row>
    <row r="523" spans="1:13" ht="12.75">
      <c r="A523" s="13">
        <f t="shared" si="49"/>
        <v>502</v>
      </c>
      <c r="B523" s="16"/>
      <c r="C523" s="16"/>
      <c r="D523" s="18">
        <v>1</v>
      </c>
      <c r="E523" s="14" t="s">
        <v>150</v>
      </c>
      <c r="F523" s="133"/>
      <c r="G523" s="135">
        <f t="shared" si="50"/>
        <v>0</v>
      </c>
      <c r="H523" s="133"/>
      <c r="I523" s="133"/>
      <c r="J523" s="133"/>
      <c r="K523" s="137"/>
      <c r="L523" s="262"/>
      <c r="M523" s="262"/>
    </row>
    <row r="524" spans="1:13" ht="12.75">
      <c r="A524" s="13">
        <f t="shared" si="49"/>
        <v>503</v>
      </c>
      <c r="B524" s="16"/>
      <c r="C524" s="16"/>
      <c r="D524" s="18">
        <v>50</v>
      </c>
      <c r="E524" s="14" t="s">
        <v>292</v>
      </c>
      <c r="F524" s="133"/>
      <c r="G524" s="135">
        <f t="shared" si="50"/>
        <v>0</v>
      </c>
      <c r="H524" s="133"/>
      <c r="I524" s="133"/>
      <c r="J524" s="133"/>
      <c r="K524" s="137"/>
      <c r="L524" s="262"/>
      <c r="M524" s="262"/>
    </row>
    <row r="525" spans="1:13" ht="38.25">
      <c r="A525" s="13">
        <f t="shared" si="49"/>
        <v>504</v>
      </c>
      <c r="B525" s="16"/>
      <c r="C525" s="16"/>
      <c r="D525" s="15"/>
      <c r="E525" s="163" t="s">
        <v>298</v>
      </c>
      <c r="F525" s="134">
        <f>+F527+F614</f>
        <v>0</v>
      </c>
      <c r="G525" s="122">
        <f t="shared" si="50"/>
        <v>0</v>
      </c>
      <c r="H525" s="134">
        <f>+H527+H614</f>
        <v>0</v>
      </c>
      <c r="I525" s="134">
        <f>+I527+I614</f>
        <v>0</v>
      </c>
      <c r="J525" s="134">
        <f>+J527+J614</f>
        <v>0</v>
      </c>
      <c r="K525" s="136">
        <f>+K527+K614</f>
        <v>0</v>
      </c>
      <c r="L525" s="255"/>
      <c r="M525" s="255"/>
    </row>
    <row r="526" spans="1:13" ht="12.75">
      <c r="A526" s="13"/>
      <c r="B526" s="16" t="s">
        <v>128</v>
      </c>
      <c r="C526" s="16" t="s">
        <v>127</v>
      </c>
      <c r="D526" s="21" t="s">
        <v>126</v>
      </c>
      <c r="E526" s="30"/>
      <c r="F526" s="134"/>
      <c r="G526" s="122">
        <f t="shared" si="50"/>
        <v>0</v>
      </c>
      <c r="H526" s="134"/>
      <c r="I526" s="134"/>
      <c r="J526" s="134"/>
      <c r="K526" s="136"/>
      <c r="L526" s="255"/>
      <c r="M526" s="255"/>
    </row>
    <row r="527" spans="1:13" ht="12.75">
      <c r="A527" s="13">
        <f>A525+1</f>
        <v>505</v>
      </c>
      <c r="B527" s="16"/>
      <c r="C527" s="16"/>
      <c r="D527" s="15"/>
      <c r="E527" s="19" t="s">
        <v>125</v>
      </c>
      <c r="F527" s="134">
        <f>+F528+F562+F604+F607</f>
        <v>0</v>
      </c>
      <c r="G527" s="122">
        <f t="shared" si="50"/>
        <v>0</v>
      </c>
      <c r="H527" s="134">
        <f>+H528+H562+H604+H607</f>
        <v>0</v>
      </c>
      <c r="I527" s="134">
        <f>+I528+I562+I604+I607</f>
        <v>0</v>
      </c>
      <c r="J527" s="134">
        <f>+J528+J562+J604+J607</f>
        <v>0</v>
      </c>
      <c r="K527" s="134">
        <f>+K528+K562+K604+K607</f>
        <v>0</v>
      </c>
      <c r="L527" s="255"/>
      <c r="M527" s="255"/>
    </row>
    <row r="528" spans="1:13" ht="12.75">
      <c r="A528" s="13">
        <f t="shared" si="49"/>
        <v>506</v>
      </c>
      <c r="B528" s="16"/>
      <c r="C528" s="16">
        <v>10</v>
      </c>
      <c r="D528" s="15"/>
      <c r="E528" s="19" t="s">
        <v>124</v>
      </c>
      <c r="F528" s="134">
        <f>+F529+F547+F554</f>
        <v>0</v>
      </c>
      <c r="G528" s="122">
        <f t="shared" si="50"/>
        <v>0</v>
      </c>
      <c r="H528" s="134">
        <f>+H529+H547+H554</f>
        <v>0</v>
      </c>
      <c r="I528" s="134">
        <f>+I529+I547+I554</f>
        <v>0</v>
      </c>
      <c r="J528" s="134">
        <f>+J529+J547+J554</f>
        <v>0</v>
      </c>
      <c r="K528" s="136">
        <f>+K529+K547+K554</f>
        <v>0</v>
      </c>
      <c r="L528" s="255"/>
      <c r="M528" s="255"/>
    </row>
    <row r="529" spans="1:13" ht="12.75">
      <c r="A529" s="13">
        <f t="shared" si="49"/>
        <v>507</v>
      </c>
      <c r="B529" s="16"/>
      <c r="C529" s="20" t="s">
        <v>12</v>
      </c>
      <c r="D529" s="15"/>
      <c r="E529" s="19" t="s">
        <v>123</v>
      </c>
      <c r="F529" s="134">
        <f>+F530+F531+F532+F533+F534+F535+F536+F537+F538+F539+F540+F541+F542+F543+F544+F545+F546</f>
        <v>0</v>
      </c>
      <c r="G529" s="122">
        <f t="shared" si="50"/>
        <v>0</v>
      </c>
      <c r="H529" s="134">
        <f>+H530+H531+H532+H533+H534+H535+H536+H537+H538+H539+H540+H541+H542+H543+H544+H545+H546</f>
        <v>0</v>
      </c>
      <c r="I529" s="134">
        <f>+I530+I531+I532+I533+I534+I535+I536+I537+I538+I539+I540+I541+I542+I543+I544+I545+I546</f>
        <v>0</v>
      </c>
      <c r="J529" s="134">
        <f>+J530+J531+J532+J533+J534+J535+J536+J537+J538+J539+J540+J541+J542+J543+J544+J545+J546</f>
        <v>0</v>
      </c>
      <c r="K529" s="136">
        <f>+K530+K531+K532+K533+K534+K535+K536+K537+K538+K539+K540+K541+K542+K543+K544+K545+K546</f>
        <v>0</v>
      </c>
      <c r="L529" s="255"/>
      <c r="M529" s="255"/>
    </row>
    <row r="530" spans="1:13" ht="12.75">
      <c r="A530" s="13">
        <f t="shared" si="49"/>
        <v>508</v>
      </c>
      <c r="B530" s="16"/>
      <c r="C530" s="16"/>
      <c r="D530" s="18" t="s">
        <v>12</v>
      </c>
      <c r="E530" s="14" t="s">
        <v>122</v>
      </c>
      <c r="F530" s="133"/>
      <c r="G530" s="135">
        <f t="shared" si="50"/>
        <v>0</v>
      </c>
      <c r="H530" s="133">
        <f>'[2]TOTAL ACCIZE'!E12/1000</f>
        <v>0</v>
      </c>
      <c r="I530" s="133">
        <f>'[2]TOTAL ACCIZE'!F12/1000</f>
        <v>0</v>
      </c>
      <c r="J530" s="133">
        <f>'[2]TOTAL ACCIZE'!G12/1000</f>
        <v>0</v>
      </c>
      <c r="K530" s="133">
        <f>'[2]TOTAL ACCIZE'!H12/1000</f>
        <v>0</v>
      </c>
      <c r="L530" s="262"/>
      <c r="M530" s="262"/>
    </row>
    <row r="531" spans="1:13" ht="12.75">
      <c r="A531" s="13">
        <f t="shared" si="49"/>
        <v>509</v>
      </c>
      <c r="B531" s="16"/>
      <c r="C531" s="16"/>
      <c r="D531" s="18" t="s">
        <v>18</v>
      </c>
      <c r="E531" s="14" t="s">
        <v>121</v>
      </c>
      <c r="F531" s="133"/>
      <c r="G531" s="135">
        <f t="shared" si="50"/>
        <v>0</v>
      </c>
      <c r="H531" s="133">
        <f>'[2]TOTAL ACCIZE'!E13/1000</f>
        <v>0</v>
      </c>
      <c r="I531" s="133">
        <f>'[2]TOTAL ACCIZE'!F13/1000</f>
        <v>0</v>
      </c>
      <c r="J531" s="133">
        <f>'[2]TOTAL ACCIZE'!G13/1000</f>
        <v>0</v>
      </c>
      <c r="K531" s="133">
        <f>'[2]TOTAL ACCIZE'!H13/1000</f>
        <v>0</v>
      </c>
      <c r="L531" s="262"/>
      <c r="M531" s="262"/>
    </row>
    <row r="532" spans="1:13" ht="12.75">
      <c r="A532" s="13">
        <f t="shared" si="49"/>
        <v>510</v>
      </c>
      <c r="B532" s="16"/>
      <c r="C532" s="16"/>
      <c r="D532" s="18" t="s">
        <v>28</v>
      </c>
      <c r="E532" s="14" t="s">
        <v>120</v>
      </c>
      <c r="F532" s="133"/>
      <c r="G532" s="135">
        <f t="shared" si="50"/>
        <v>0</v>
      </c>
      <c r="H532" s="133">
        <f>'[2]TOTAL ACCIZE'!E14/1000</f>
        <v>0</v>
      </c>
      <c r="I532" s="133">
        <f>'[2]TOTAL ACCIZE'!F14/1000</f>
        <v>0</v>
      </c>
      <c r="J532" s="133">
        <f>'[2]TOTAL ACCIZE'!G14/1000</f>
        <v>0</v>
      </c>
      <c r="K532" s="133">
        <f>'[2]TOTAL ACCIZE'!H14/1000</f>
        <v>0</v>
      </c>
      <c r="L532" s="262"/>
      <c r="M532" s="262"/>
    </row>
    <row r="533" spans="1:13" ht="12.75">
      <c r="A533" s="13">
        <f t="shared" si="49"/>
        <v>511</v>
      </c>
      <c r="B533" s="16"/>
      <c r="C533" s="16"/>
      <c r="D533" s="18" t="s">
        <v>20</v>
      </c>
      <c r="E533" s="14" t="s">
        <v>119</v>
      </c>
      <c r="F533" s="133"/>
      <c r="G533" s="135">
        <f t="shared" si="50"/>
        <v>0</v>
      </c>
      <c r="H533" s="133">
        <f>'[2]TOTAL ACCIZE'!E15/1000</f>
        <v>0</v>
      </c>
      <c r="I533" s="133">
        <f>'[2]TOTAL ACCIZE'!F15/1000</f>
        <v>0</v>
      </c>
      <c r="J533" s="133">
        <f>'[2]TOTAL ACCIZE'!G15/1000</f>
        <v>0</v>
      </c>
      <c r="K533" s="133">
        <f>'[2]TOTAL ACCIZE'!H15/1000</f>
        <v>0</v>
      </c>
      <c r="L533" s="262"/>
      <c r="M533" s="262"/>
    </row>
    <row r="534" spans="1:13" ht="12.75">
      <c r="A534" s="13">
        <f t="shared" si="49"/>
        <v>512</v>
      </c>
      <c r="B534" s="16"/>
      <c r="C534" s="16"/>
      <c r="D534" s="18" t="s">
        <v>15</v>
      </c>
      <c r="E534" s="14" t="s">
        <v>118</v>
      </c>
      <c r="F534" s="133"/>
      <c r="G534" s="135">
        <f t="shared" si="50"/>
        <v>0</v>
      </c>
      <c r="H534" s="133">
        <f>'[2]TOTAL ACCIZE'!E16/1000</f>
        <v>0</v>
      </c>
      <c r="I534" s="133">
        <f>'[2]TOTAL ACCIZE'!F16/1000</f>
        <v>0</v>
      </c>
      <c r="J534" s="133">
        <f>'[2]TOTAL ACCIZE'!G16/1000</f>
        <v>0</v>
      </c>
      <c r="K534" s="133">
        <f>'[2]TOTAL ACCIZE'!H16/1000</f>
        <v>0</v>
      </c>
      <c r="L534" s="262"/>
      <c r="M534" s="262"/>
    </row>
    <row r="535" spans="1:13" ht="12.75">
      <c r="A535" s="13">
        <f t="shared" si="49"/>
        <v>513</v>
      </c>
      <c r="B535" s="16"/>
      <c r="C535" s="16"/>
      <c r="D535" s="18" t="s">
        <v>10</v>
      </c>
      <c r="E535" s="14" t="s">
        <v>117</v>
      </c>
      <c r="F535" s="133"/>
      <c r="G535" s="135">
        <f t="shared" si="50"/>
        <v>0</v>
      </c>
      <c r="H535" s="133">
        <f>'[2]TOTAL ACCIZE'!E17/1000</f>
        <v>0</v>
      </c>
      <c r="I535" s="133">
        <f>'[2]TOTAL ACCIZE'!F17/1000</f>
        <v>0</v>
      </c>
      <c r="J535" s="133">
        <f>'[2]TOTAL ACCIZE'!G17/1000</f>
        <v>0</v>
      </c>
      <c r="K535" s="133">
        <f>'[2]TOTAL ACCIZE'!H17/1000</f>
        <v>0</v>
      </c>
      <c r="L535" s="262"/>
      <c r="M535" s="262"/>
    </row>
    <row r="536" spans="1:13" ht="12.75">
      <c r="A536" s="13">
        <f t="shared" si="49"/>
        <v>514</v>
      </c>
      <c r="B536" s="16"/>
      <c r="C536" s="16"/>
      <c r="D536" s="18" t="s">
        <v>82</v>
      </c>
      <c r="E536" s="14" t="s">
        <v>116</v>
      </c>
      <c r="F536" s="133"/>
      <c r="G536" s="135">
        <f t="shared" si="50"/>
        <v>0</v>
      </c>
      <c r="H536" s="133">
        <f>'[2]TOTAL ACCIZE'!E18/1000</f>
        <v>0</v>
      </c>
      <c r="I536" s="133">
        <f>'[2]TOTAL ACCIZE'!F18/1000</f>
        <v>0</v>
      </c>
      <c r="J536" s="133">
        <f>'[2]TOTAL ACCIZE'!G18/1000</f>
        <v>0</v>
      </c>
      <c r="K536" s="133">
        <f>'[2]TOTAL ACCIZE'!H18/1000</f>
        <v>0</v>
      </c>
      <c r="L536" s="262"/>
      <c r="M536" s="262"/>
    </row>
    <row r="537" spans="1:13" ht="12.75">
      <c r="A537" s="13">
        <f t="shared" si="49"/>
        <v>515</v>
      </c>
      <c r="B537" s="16"/>
      <c r="C537" s="16"/>
      <c r="D537" s="18" t="s">
        <v>80</v>
      </c>
      <c r="E537" s="14" t="s">
        <v>115</v>
      </c>
      <c r="F537" s="133"/>
      <c r="G537" s="135">
        <f t="shared" si="50"/>
        <v>0</v>
      </c>
      <c r="H537" s="133">
        <f>'[2]TOTAL ACCIZE'!E19/1000</f>
        <v>0</v>
      </c>
      <c r="I537" s="133">
        <f>'[2]TOTAL ACCIZE'!F19/1000</f>
        <v>0</v>
      </c>
      <c r="J537" s="133">
        <f>'[2]TOTAL ACCIZE'!G19/1000</f>
        <v>0</v>
      </c>
      <c r="K537" s="133">
        <f>'[2]TOTAL ACCIZE'!H19/1000</f>
        <v>0</v>
      </c>
      <c r="L537" s="262"/>
      <c r="M537" s="262"/>
    </row>
    <row r="538" spans="1:13" ht="12.75">
      <c r="A538" s="13">
        <f t="shared" si="49"/>
        <v>516</v>
      </c>
      <c r="B538" s="16"/>
      <c r="C538" s="16"/>
      <c r="D538" s="18" t="s">
        <v>48</v>
      </c>
      <c r="E538" s="14" t="s">
        <v>114</v>
      </c>
      <c r="F538" s="133"/>
      <c r="G538" s="135">
        <f t="shared" si="50"/>
        <v>0</v>
      </c>
      <c r="H538" s="133">
        <f>'[2]TOTAL ACCIZE'!E20/1000</f>
        <v>0</v>
      </c>
      <c r="I538" s="133">
        <f>'[2]TOTAL ACCIZE'!F20/1000</f>
        <v>0</v>
      </c>
      <c r="J538" s="133">
        <f>'[2]TOTAL ACCIZE'!G20/1000</f>
        <v>0</v>
      </c>
      <c r="K538" s="133">
        <f>'[2]TOTAL ACCIZE'!H20/1000</f>
        <v>0</v>
      </c>
      <c r="L538" s="262"/>
      <c r="M538" s="262"/>
    </row>
    <row r="539" spans="1:13" ht="12.75">
      <c r="A539" s="13">
        <f t="shared" si="49"/>
        <v>517</v>
      </c>
      <c r="B539" s="16"/>
      <c r="C539" s="16"/>
      <c r="D539" s="15">
        <v>10</v>
      </c>
      <c r="E539" s="14" t="s">
        <v>113</v>
      </c>
      <c r="F539" s="133"/>
      <c r="G539" s="135">
        <f t="shared" si="50"/>
        <v>0</v>
      </c>
      <c r="H539" s="133">
        <f>'[2]TOTAL ACCIZE'!E21/1000</f>
        <v>0</v>
      </c>
      <c r="I539" s="133">
        <f>'[2]TOTAL ACCIZE'!F21/1000</f>
        <v>0</v>
      </c>
      <c r="J539" s="133">
        <f>'[2]TOTAL ACCIZE'!G21/1000</f>
        <v>0</v>
      </c>
      <c r="K539" s="133">
        <f>'[2]TOTAL ACCIZE'!H21/1000</f>
        <v>0</v>
      </c>
      <c r="L539" s="262"/>
      <c r="M539" s="262"/>
    </row>
    <row r="540" spans="1:13" ht="12.75">
      <c r="A540" s="13">
        <f t="shared" si="49"/>
        <v>518</v>
      </c>
      <c r="B540" s="16"/>
      <c r="C540" s="16"/>
      <c r="D540" s="15">
        <v>11</v>
      </c>
      <c r="E540" s="14" t="s">
        <v>112</v>
      </c>
      <c r="F540" s="133"/>
      <c r="G540" s="135">
        <f t="shared" si="50"/>
        <v>0</v>
      </c>
      <c r="H540" s="133">
        <f>'[2]TOTAL ACCIZE'!E22/1000</f>
        <v>0</v>
      </c>
      <c r="I540" s="133">
        <f>'[2]TOTAL ACCIZE'!F22/1000</f>
        <v>0</v>
      </c>
      <c r="J540" s="133">
        <f>'[2]TOTAL ACCIZE'!G22/1000</f>
        <v>0</v>
      </c>
      <c r="K540" s="133">
        <f>'[2]TOTAL ACCIZE'!H22/1000</f>
        <v>0</v>
      </c>
      <c r="L540" s="262"/>
      <c r="M540" s="262"/>
    </row>
    <row r="541" spans="1:13" ht="12.75">
      <c r="A541" s="13">
        <f t="shared" si="49"/>
        <v>519</v>
      </c>
      <c r="B541" s="16"/>
      <c r="C541" s="16"/>
      <c r="D541" s="15">
        <v>12</v>
      </c>
      <c r="E541" s="14" t="s">
        <v>111</v>
      </c>
      <c r="F541" s="133"/>
      <c r="G541" s="135">
        <f t="shared" si="50"/>
        <v>0</v>
      </c>
      <c r="H541" s="133">
        <f>'[2]TOTAL ACCIZE'!E23/1000</f>
        <v>0</v>
      </c>
      <c r="I541" s="133">
        <f>'[2]TOTAL ACCIZE'!F23/1000</f>
        <v>0</v>
      </c>
      <c r="J541" s="133">
        <f>'[2]TOTAL ACCIZE'!G23/1000</f>
        <v>0</v>
      </c>
      <c r="K541" s="133">
        <f>'[2]TOTAL ACCIZE'!H23/1000</f>
        <v>0</v>
      </c>
      <c r="L541" s="262"/>
      <c r="M541" s="262"/>
    </row>
    <row r="542" spans="1:13" ht="12.75">
      <c r="A542" s="13">
        <f t="shared" si="49"/>
        <v>520</v>
      </c>
      <c r="B542" s="16"/>
      <c r="C542" s="16"/>
      <c r="D542" s="15">
        <v>13</v>
      </c>
      <c r="E542" s="14" t="s">
        <v>110</v>
      </c>
      <c r="F542" s="133"/>
      <c r="G542" s="135">
        <f t="shared" si="50"/>
        <v>0</v>
      </c>
      <c r="H542" s="133">
        <f>'[2]TOTAL ACCIZE'!E24/1000</f>
        <v>0</v>
      </c>
      <c r="I542" s="133">
        <f>'[2]TOTAL ACCIZE'!F24/1000</f>
        <v>0</v>
      </c>
      <c r="J542" s="133">
        <f>'[2]TOTAL ACCIZE'!G24/1000</f>
        <v>0</v>
      </c>
      <c r="K542" s="133">
        <f>'[2]TOTAL ACCIZE'!H24/1000</f>
        <v>0</v>
      </c>
      <c r="L542" s="262"/>
      <c r="M542" s="262"/>
    </row>
    <row r="543" spans="1:13" ht="12.75">
      <c r="A543" s="13">
        <f aca="true" t="shared" si="52" ref="A543:A606">A542+1</f>
        <v>521</v>
      </c>
      <c r="B543" s="16"/>
      <c r="C543" s="16"/>
      <c r="D543" s="15">
        <v>14</v>
      </c>
      <c r="E543" s="14" t="s">
        <v>109</v>
      </c>
      <c r="F543" s="133"/>
      <c r="G543" s="135">
        <f t="shared" si="50"/>
        <v>0</v>
      </c>
      <c r="H543" s="133">
        <f>'[2]TOTAL ACCIZE'!E25/1000</f>
        <v>0</v>
      </c>
      <c r="I543" s="133">
        <f>'[2]TOTAL ACCIZE'!F25/1000</f>
        <v>0</v>
      </c>
      <c r="J543" s="133">
        <f>'[2]TOTAL ACCIZE'!G25/1000</f>
        <v>0</v>
      </c>
      <c r="K543" s="133">
        <f>'[2]TOTAL ACCIZE'!H25/1000</f>
        <v>0</v>
      </c>
      <c r="L543" s="262"/>
      <c r="M543" s="262"/>
    </row>
    <row r="544" spans="1:13" ht="12.75">
      <c r="A544" s="13">
        <f t="shared" si="52"/>
        <v>522</v>
      </c>
      <c r="B544" s="16"/>
      <c r="C544" s="16"/>
      <c r="D544" s="15">
        <v>15</v>
      </c>
      <c r="E544" s="14" t="s">
        <v>108</v>
      </c>
      <c r="F544" s="133"/>
      <c r="G544" s="135">
        <f aca="true" t="shared" si="53" ref="G544:G607">H544+I544+J544+K544</f>
        <v>0</v>
      </c>
      <c r="H544" s="133">
        <f>'[2]TOTAL ACCIZE'!E26/1000</f>
        <v>0</v>
      </c>
      <c r="I544" s="133">
        <f>'[2]TOTAL ACCIZE'!F26/1000</f>
        <v>0</v>
      </c>
      <c r="J544" s="133">
        <f>'[2]TOTAL ACCIZE'!G26/1000</f>
        <v>0</v>
      </c>
      <c r="K544" s="133">
        <f>'[2]TOTAL ACCIZE'!H26/1000</f>
        <v>0</v>
      </c>
      <c r="L544" s="262"/>
      <c r="M544" s="262"/>
    </row>
    <row r="545" spans="1:13" ht="12.75">
      <c r="A545" s="13">
        <f t="shared" si="52"/>
        <v>523</v>
      </c>
      <c r="B545" s="16"/>
      <c r="C545" s="16"/>
      <c r="D545" s="15">
        <v>16</v>
      </c>
      <c r="E545" s="14" t="s">
        <v>107</v>
      </c>
      <c r="F545" s="133"/>
      <c r="G545" s="135">
        <f t="shared" si="53"/>
        <v>0</v>
      </c>
      <c r="H545" s="133">
        <f>'[2]TOTAL ACCIZE'!E27/1000</f>
        <v>0</v>
      </c>
      <c r="I545" s="133">
        <f>'[2]TOTAL ACCIZE'!F27/1000</f>
        <v>0</v>
      </c>
      <c r="J545" s="133">
        <f>'[2]TOTAL ACCIZE'!G27/1000</f>
        <v>0</v>
      </c>
      <c r="K545" s="133">
        <f>'[2]TOTAL ACCIZE'!H27/1000</f>
        <v>0</v>
      </c>
      <c r="L545" s="262"/>
      <c r="M545" s="262"/>
    </row>
    <row r="546" spans="1:13" ht="12.75">
      <c r="A546" s="13">
        <f t="shared" si="52"/>
        <v>524</v>
      </c>
      <c r="B546" s="16"/>
      <c r="C546" s="16"/>
      <c r="D546" s="15">
        <v>30</v>
      </c>
      <c r="E546" s="14" t="s">
        <v>106</v>
      </c>
      <c r="F546" s="133"/>
      <c r="G546" s="135">
        <f t="shared" si="53"/>
        <v>0</v>
      </c>
      <c r="H546" s="133">
        <f>'[2]TOTAL ACCIZE'!E28/1000</f>
        <v>0</v>
      </c>
      <c r="I546" s="133">
        <f>'[2]TOTAL ACCIZE'!F28/1000</f>
        <v>0</v>
      </c>
      <c r="J546" s="133">
        <f>'[2]TOTAL ACCIZE'!G28/1000</f>
        <v>0</v>
      </c>
      <c r="K546" s="133">
        <f>'[2]TOTAL ACCIZE'!H28/1000</f>
        <v>0</v>
      </c>
      <c r="L546" s="262"/>
      <c r="M546" s="262"/>
    </row>
    <row r="547" spans="1:13" ht="12.75">
      <c r="A547" s="13">
        <f t="shared" si="52"/>
        <v>525</v>
      </c>
      <c r="B547" s="16"/>
      <c r="C547" s="20" t="s">
        <v>18</v>
      </c>
      <c r="D547" s="15"/>
      <c r="E547" s="19" t="s">
        <v>105</v>
      </c>
      <c r="F547" s="134">
        <f>+F548+F549+F550+F551+F552+F553</f>
        <v>0</v>
      </c>
      <c r="G547" s="122">
        <f t="shared" si="53"/>
        <v>0</v>
      </c>
      <c r="H547" s="134">
        <f>+H548+H549+H550+H551+H552+H553</f>
        <v>0</v>
      </c>
      <c r="I547" s="134">
        <f>+I548+I549+I550+I551+I552+I553</f>
        <v>0</v>
      </c>
      <c r="J547" s="134">
        <f>+J548+J549+J550+J551+J552+J553</f>
        <v>0</v>
      </c>
      <c r="K547" s="136">
        <f>+K548+K549+K550+K551+K552+K553</f>
        <v>0</v>
      </c>
      <c r="L547" s="255"/>
      <c r="M547" s="255"/>
    </row>
    <row r="548" spans="1:13" ht="12.75">
      <c r="A548" s="13">
        <f t="shared" si="52"/>
        <v>526</v>
      </c>
      <c r="B548" s="16"/>
      <c r="C548" s="16"/>
      <c r="D548" s="18" t="s">
        <v>12</v>
      </c>
      <c r="E548" s="14" t="s">
        <v>104</v>
      </c>
      <c r="F548" s="133"/>
      <c r="G548" s="135">
        <f t="shared" si="53"/>
        <v>0</v>
      </c>
      <c r="H548" s="133">
        <f>'[2]TOTAL ACCIZE'!E30/1000</f>
        <v>0</v>
      </c>
      <c r="I548" s="133">
        <f>'[2]TOTAL ACCIZE'!F30/1000</f>
        <v>0</v>
      </c>
      <c r="J548" s="133">
        <f>'[2]TOTAL ACCIZE'!G30/1000</f>
        <v>0</v>
      </c>
      <c r="K548" s="133">
        <f>'[2]TOTAL ACCIZE'!H30/1000</f>
        <v>0</v>
      </c>
      <c r="L548" s="262"/>
      <c r="M548" s="262"/>
    </row>
    <row r="549" spans="1:13" ht="12.75">
      <c r="A549" s="13">
        <f t="shared" si="52"/>
        <v>527</v>
      </c>
      <c r="B549" s="16"/>
      <c r="C549" s="16"/>
      <c r="D549" s="18" t="s">
        <v>18</v>
      </c>
      <c r="E549" s="14" t="s">
        <v>103</v>
      </c>
      <c r="F549" s="133"/>
      <c r="G549" s="135">
        <f t="shared" si="53"/>
        <v>0</v>
      </c>
      <c r="H549" s="133">
        <f>'[2]TOTAL ACCIZE'!E31/1000</f>
        <v>0</v>
      </c>
      <c r="I549" s="133">
        <f>'[2]TOTAL ACCIZE'!F31/1000</f>
        <v>0</v>
      </c>
      <c r="J549" s="133">
        <f>'[2]TOTAL ACCIZE'!G31/1000</f>
        <v>0</v>
      </c>
      <c r="K549" s="133">
        <f>'[2]TOTAL ACCIZE'!H31/1000</f>
        <v>0</v>
      </c>
      <c r="L549" s="262"/>
      <c r="M549" s="262"/>
    </row>
    <row r="550" spans="1:13" ht="12.75">
      <c r="A550" s="13">
        <f t="shared" si="52"/>
        <v>528</v>
      </c>
      <c r="B550" s="16"/>
      <c r="C550" s="16"/>
      <c r="D550" s="18" t="s">
        <v>28</v>
      </c>
      <c r="E550" s="14" t="s">
        <v>102</v>
      </c>
      <c r="F550" s="133"/>
      <c r="G550" s="135">
        <f t="shared" si="53"/>
        <v>0</v>
      </c>
      <c r="H550" s="133"/>
      <c r="I550" s="133"/>
      <c r="J550" s="133"/>
      <c r="K550" s="133"/>
      <c r="L550" s="262"/>
      <c r="M550" s="262"/>
    </row>
    <row r="551" spans="1:13" ht="12.75">
      <c r="A551" s="13">
        <f t="shared" si="52"/>
        <v>529</v>
      </c>
      <c r="B551" s="16"/>
      <c r="C551" s="16"/>
      <c r="D551" s="18" t="s">
        <v>20</v>
      </c>
      <c r="E551" s="14" t="s">
        <v>101</v>
      </c>
      <c r="F551" s="133"/>
      <c r="G551" s="135">
        <f t="shared" si="53"/>
        <v>0</v>
      </c>
      <c r="H551" s="133"/>
      <c r="I551" s="133"/>
      <c r="J551" s="133"/>
      <c r="K551" s="133"/>
      <c r="L551" s="262"/>
      <c r="M551" s="262"/>
    </row>
    <row r="552" spans="1:13" ht="12.75">
      <c r="A552" s="13">
        <f t="shared" si="52"/>
        <v>530</v>
      </c>
      <c r="B552" s="16"/>
      <c r="C552" s="16"/>
      <c r="D552" s="18" t="s">
        <v>15</v>
      </c>
      <c r="E552" s="14" t="s">
        <v>100</v>
      </c>
      <c r="F552" s="133"/>
      <c r="G552" s="135">
        <f t="shared" si="53"/>
        <v>0</v>
      </c>
      <c r="H552" s="133"/>
      <c r="I552" s="133"/>
      <c r="J552" s="133"/>
      <c r="K552" s="133"/>
      <c r="L552" s="262"/>
      <c r="M552" s="262"/>
    </row>
    <row r="553" spans="1:13" ht="12.75">
      <c r="A553" s="13">
        <f t="shared" si="52"/>
        <v>531</v>
      </c>
      <c r="B553" s="16"/>
      <c r="C553" s="16"/>
      <c r="D553" s="15">
        <v>30</v>
      </c>
      <c r="E553" s="14" t="s">
        <v>99</v>
      </c>
      <c r="F553" s="133"/>
      <c r="G553" s="135">
        <f t="shared" si="53"/>
        <v>0</v>
      </c>
      <c r="H553" s="133"/>
      <c r="I553" s="133"/>
      <c r="J553" s="133"/>
      <c r="K553" s="133"/>
      <c r="L553" s="262"/>
      <c r="M553" s="262"/>
    </row>
    <row r="554" spans="1:13" ht="12.75">
      <c r="A554" s="13">
        <f t="shared" si="52"/>
        <v>532</v>
      </c>
      <c r="B554" s="16"/>
      <c r="C554" s="20" t="s">
        <v>28</v>
      </c>
      <c r="D554" s="15"/>
      <c r="E554" s="19" t="s">
        <v>98</v>
      </c>
      <c r="F554" s="134">
        <f>+F555+F556+F557+F558+F559+F560+F561</f>
        <v>0</v>
      </c>
      <c r="G554" s="122">
        <f t="shared" si="53"/>
        <v>0</v>
      </c>
      <c r="H554" s="134">
        <f>+H555+H556+H557+H558+H559+H560+H561</f>
        <v>0</v>
      </c>
      <c r="I554" s="134">
        <f>+I555+I556+I557+I558+I559+I560+I561</f>
        <v>0</v>
      </c>
      <c r="J554" s="134">
        <f>+J555+J556+J557+J558+J559+J560+J561</f>
        <v>0</v>
      </c>
      <c r="K554" s="136">
        <f>+K555+K556+K557+K558+K559+K560+K561</f>
        <v>0</v>
      </c>
      <c r="L554" s="255"/>
      <c r="M554" s="255"/>
    </row>
    <row r="555" spans="1:13" ht="12.75">
      <c r="A555" s="13">
        <f t="shared" si="52"/>
        <v>533</v>
      </c>
      <c r="B555" s="16"/>
      <c r="C555" s="16"/>
      <c r="D555" s="18" t="s">
        <v>12</v>
      </c>
      <c r="E555" s="14" t="s">
        <v>97</v>
      </c>
      <c r="F555" s="133"/>
      <c r="G555" s="135">
        <f t="shared" si="53"/>
        <v>0</v>
      </c>
      <c r="H555" s="133">
        <f>'[2]TOTAL ACCIZE'!E37/1000</f>
        <v>0</v>
      </c>
      <c r="I555" s="133">
        <f>'[2]TOTAL ACCIZE'!F37/1000</f>
        <v>0</v>
      </c>
      <c r="J555" s="133">
        <f>'[2]TOTAL ACCIZE'!G37/1000</f>
        <v>0</v>
      </c>
      <c r="K555" s="133">
        <f>'[2]TOTAL ACCIZE'!H37/1000</f>
        <v>0</v>
      </c>
      <c r="L555" s="262"/>
      <c r="M555" s="262"/>
    </row>
    <row r="556" spans="1:13" ht="12.75">
      <c r="A556" s="13">
        <f t="shared" si="52"/>
        <v>534</v>
      </c>
      <c r="B556" s="16"/>
      <c r="C556" s="16"/>
      <c r="D556" s="18" t="s">
        <v>18</v>
      </c>
      <c r="E556" s="14" t="s">
        <v>96</v>
      </c>
      <c r="F556" s="133"/>
      <c r="G556" s="135">
        <f t="shared" si="53"/>
        <v>0</v>
      </c>
      <c r="H556" s="133">
        <f>'[2]TOTAL ACCIZE'!E38/1000</f>
        <v>0</v>
      </c>
      <c r="I556" s="133">
        <f>'[2]TOTAL ACCIZE'!F38/1000</f>
        <v>0</v>
      </c>
      <c r="J556" s="133">
        <f>'[2]TOTAL ACCIZE'!G38/1000</f>
        <v>0</v>
      </c>
      <c r="K556" s="133">
        <f>'[2]TOTAL ACCIZE'!H38/1000</f>
        <v>0</v>
      </c>
      <c r="L556" s="262"/>
      <c r="M556" s="262"/>
    </row>
    <row r="557" spans="1:13" ht="12.75">
      <c r="A557" s="13">
        <f t="shared" si="52"/>
        <v>535</v>
      </c>
      <c r="B557" s="16"/>
      <c r="C557" s="16"/>
      <c r="D557" s="18" t="s">
        <v>28</v>
      </c>
      <c r="E557" s="14" t="s">
        <v>95</v>
      </c>
      <c r="F557" s="133"/>
      <c r="G557" s="135">
        <f t="shared" si="53"/>
        <v>0</v>
      </c>
      <c r="H557" s="133">
        <f>'[2]TOTAL ACCIZE'!E39/1000</f>
        <v>0</v>
      </c>
      <c r="I557" s="133">
        <f>'[2]TOTAL ACCIZE'!F39/1000</f>
        <v>0</v>
      </c>
      <c r="J557" s="133">
        <f>'[2]TOTAL ACCIZE'!G39/1000</f>
        <v>0</v>
      </c>
      <c r="K557" s="133">
        <f>'[2]TOTAL ACCIZE'!H39/1000</f>
        <v>0</v>
      </c>
      <c r="L557" s="262"/>
      <c r="M557" s="262"/>
    </row>
    <row r="558" spans="1:13" ht="12.75">
      <c r="A558" s="13">
        <f t="shared" si="52"/>
        <v>536</v>
      </c>
      <c r="B558" s="16"/>
      <c r="C558" s="16"/>
      <c r="D558" s="18" t="s">
        <v>20</v>
      </c>
      <c r="E558" s="14" t="s">
        <v>94</v>
      </c>
      <c r="F558" s="133"/>
      <c r="G558" s="135">
        <f t="shared" si="53"/>
        <v>0</v>
      </c>
      <c r="H558" s="133">
        <f>'[2]TOTAL ACCIZE'!E40/1000</f>
        <v>0</v>
      </c>
      <c r="I558" s="133">
        <f>'[2]TOTAL ACCIZE'!F40/1000</f>
        <v>0</v>
      </c>
      <c r="J558" s="133">
        <f>'[2]TOTAL ACCIZE'!G40/1000</f>
        <v>0</v>
      </c>
      <c r="K558" s="133">
        <f>'[2]TOTAL ACCIZE'!H40/1000</f>
        <v>0</v>
      </c>
      <c r="L558" s="262"/>
      <c r="M558" s="262"/>
    </row>
    <row r="559" spans="1:13" ht="12.75">
      <c r="A559" s="13">
        <f t="shared" si="52"/>
        <v>537</v>
      </c>
      <c r="B559" s="16"/>
      <c r="C559" s="16"/>
      <c r="D559" s="18" t="s">
        <v>15</v>
      </c>
      <c r="E559" s="14" t="s">
        <v>93</v>
      </c>
      <c r="F559" s="133"/>
      <c r="G559" s="135">
        <f t="shared" si="53"/>
        <v>0</v>
      </c>
      <c r="H559" s="133">
        <f>'[2]TOTAL ACCIZE'!E41/1000</f>
        <v>0</v>
      </c>
      <c r="I559" s="133">
        <f>'[2]TOTAL ACCIZE'!F41/1000</f>
        <v>0</v>
      </c>
      <c r="J559" s="133">
        <f>'[2]TOTAL ACCIZE'!G41/1000</f>
        <v>0</v>
      </c>
      <c r="K559" s="133">
        <f>'[2]TOTAL ACCIZE'!H41/1000</f>
        <v>0</v>
      </c>
      <c r="L559" s="262"/>
      <c r="M559" s="262"/>
    </row>
    <row r="560" spans="1:13" ht="12.75">
      <c r="A560" s="13">
        <f t="shared" si="52"/>
        <v>538</v>
      </c>
      <c r="B560" s="16"/>
      <c r="C560" s="16"/>
      <c r="D560" s="18" t="s">
        <v>10</v>
      </c>
      <c r="E560" s="14" t="s">
        <v>92</v>
      </c>
      <c r="F560" s="133"/>
      <c r="G560" s="135">
        <f t="shared" si="53"/>
        <v>0</v>
      </c>
      <c r="H560" s="133">
        <f>'[2]TOTAL ACCIZE'!E42/1000</f>
        <v>0</v>
      </c>
      <c r="I560" s="133">
        <f>'[2]TOTAL ACCIZE'!F42/1000</f>
        <v>0</v>
      </c>
      <c r="J560" s="133">
        <f>'[2]TOTAL ACCIZE'!G42/1000</f>
        <v>0</v>
      </c>
      <c r="K560" s="133">
        <f>'[2]TOTAL ACCIZE'!H42/1000</f>
        <v>0</v>
      </c>
      <c r="L560" s="262"/>
      <c r="M560" s="262"/>
    </row>
    <row r="561" spans="1:13" ht="12.75">
      <c r="A561" s="13">
        <f t="shared" si="52"/>
        <v>539</v>
      </c>
      <c r="B561" s="16"/>
      <c r="C561" s="16"/>
      <c r="D561" s="18" t="s">
        <v>82</v>
      </c>
      <c r="E561" s="14" t="s">
        <v>91</v>
      </c>
      <c r="F561" s="133"/>
      <c r="G561" s="135">
        <f t="shared" si="53"/>
        <v>0</v>
      </c>
      <c r="H561" s="133">
        <f>'[2]TOTAL ACCIZE'!E43/1000</f>
        <v>0</v>
      </c>
      <c r="I561" s="133">
        <f>'[2]TOTAL ACCIZE'!F43/1000</f>
        <v>0</v>
      </c>
      <c r="J561" s="133">
        <f>'[2]TOTAL ACCIZE'!G43/1000</f>
        <v>0</v>
      </c>
      <c r="K561" s="133">
        <f>'[2]TOTAL ACCIZE'!H43/1000</f>
        <v>0</v>
      </c>
      <c r="L561" s="262"/>
      <c r="M561" s="262"/>
    </row>
    <row r="562" spans="1:13" ht="12.75">
      <c r="A562" s="13">
        <f t="shared" si="52"/>
        <v>540</v>
      </c>
      <c r="B562" s="16"/>
      <c r="C562" s="16">
        <v>20</v>
      </c>
      <c r="D562" s="15"/>
      <c r="E562" s="19" t="s">
        <v>90</v>
      </c>
      <c r="F562" s="134">
        <f>+F563+F574+F575+F578+F583+F587+F590+F591+F592+F593+F594+F595+F596+F598</f>
        <v>0</v>
      </c>
      <c r="G562" s="122">
        <f t="shared" si="53"/>
        <v>0</v>
      </c>
      <c r="H562" s="134">
        <f>+H563+H574+H575+H578+H583+H587+H590+H591+H592+H593+H594+H595+H596+H598</f>
        <v>0</v>
      </c>
      <c r="I562" s="134">
        <f>+I563+I574+I575+I578+I583+I587+I590+I591+I592+I593+I594+I595+I596+I598</f>
        <v>0</v>
      </c>
      <c r="J562" s="134">
        <f>+J563+J574+J575+J578+J583+J587+J590+J591+J592+J593+J594+J595+J596+J598</f>
        <v>0</v>
      </c>
      <c r="K562" s="136">
        <f>+K563+K574+K575+K578+K583+K587+K590+K591+K592+K593+K594+K595+K596+K598</f>
        <v>0</v>
      </c>
      <c r="L562" s="255"/>
      <c r="M562" s="255"/>
    </row>
    <row r="563" spans="1:13" ht="12.75">
      <c r="A563" s="13">
        <f t="shared" si="52"/>
        <v>541</v>
      </c>
      <c r="B563" s="16"/>
      <c r="C563" s="20" t="s">
        <v>12</v>
      </c>
      <c r="D563" s="15"/>
      <c r="E563" s="19" t="s">
        <v>89</v>
      </c>
      <c r="F563" s="134">
        <f>+F564+F565+F566+F567+F568+F569+F570+F571+F572+F573</f>
        <v>0</v>
      </c>
      <c r="G563" s="122">
        <f t="shared" si="53"/>
        <v>0</v>
      </c>
      <c r="H563" s="134">
        <f>+H564+H565+H566+H567+H568+H569+H570+H571+H572+H573</f>
        <v>0</v>
      </c>
      <c r="I563" s="134">
        <f>+I564+I565+I566+I567+I568+I569+I570+I571+I572+I573</f>
        <v>0</v>
      </c>
      <c r="J563" s="134">
        <f>+J564+J565+J566+J567+J568+J569+J570+J571+J572+J573</f>
        <v>0</v>
      </c>
      <c r="K563" s="136">
        <f>+K564+K565+K566+K567+K568+K569+K570+K571+K572+K573</f>
        <v>0</v>
      </c>
      <c r="L563" s="255"/>
      <c r="M563" s="255"/>
    </row>
    <row r="564" spans="1:13" ht="12.75">
      <c r="A564" s="13">
        <f t="shared" si="52"/>
        <v>542</v>
      </c>
      <c r="B564" s="16"/>
      <c r="C564" s="16"/>
      <c r="D564" s="18" t="s">
        <v>12</v>
      </c>
      <c r="E564" s="14" t="s">
        <v>88</v>
      </c>
      <c r="F564" s="133"/>
      <c r="G564" s="135">
        <f t="shared" si="53"/>
        <v>0</v>
      </c>
      <c r="H564" s="133"/>
      <c r="I564" s="133"/>
      <c r="J564" s="133"/>
      <c r="K564" s="133"/>
      <c r="L564" s="262"/>
      <c r="M564" s="262"/>
    </row>
    <row r="565" spans="1:13" ht="12.75">
      <c r="A565" s="13">
        <f t="shared" si="52"/>
        <v>543</v>
      </c>
      <c r="B565" s="16"/>
      <c r="C565" s="16"/>
      <c r="D565" s="18" t="s">
        <v>18</v>
      </c>
      <c r="E565" s="14" t="s">
        <v>87</v>
      </c>
      <c r="F565" s="133"/>
      <c r="G565" s="135">
        <f t="shared" si="53"/>
        <v>0</v>
      </c>
      <c r="H565" s="133"/>
      <c r="I565" s="133"/>
      <c r="J565" s="133"/>
      <c r="K565" s="133"/>
      <c r="L565" s="262"/>
      <c r="M565" s="262"/>
    </row>
    <row r="566" spans="1:13" ht="12.75">
      <c r="A566" s="13">
        <f t="shared" si="52"/>
        <v>544</v>
      </c>
      <c r="B566" s="16"/>
      <c r="C566" s="16"/>
      <c r="D566" s="18" t="s">
        <v>28</v>
      </c>
      <c r="E566" s="14" t="s">
        <v>86</v>
      </c>
      <c r="F566" s="133"/>
      <c r="G566" s="135">
        <f t="shared" si="53"/>
        <v>0</v>
      </c>
      <c r="H566" s="133"/>
      <c r="I566" s="133"/>
      <c r="J566" s="133"/>
      <c r="K566" s="133"/>
      <c r="L566" s="262"/>
      <c r="M566" s="262"/>
    </row>
    <row r="567" spans="1:13" ht="12.75">
      <c r="A567" s="13">
        <f t="shared" si="52"/>
        <v>545</v>
      </c>
      <c r="B567" s="16"/>
      <c r="C567" s="16"/>
      <c r="D567" s="18" t="s">
        <v>20</v>
      </c>
      <c r="E567" s="14" t="s">
        <v>85</v>
      </c>
      <c r="F567" s="133"/>
      <c r="G567" s="135">
        <f t="shared" si="53"/>
        <v>0</v>
      </c>
      <c r="H567" s="133"/>
      <c r="I567" s="133"/>
      <c r="J567" s="133"/>
      <c r="K567" s="133"/>
      <c r="L567" s="262"/>
      <c r="M567" s="262"/>
    </row>
    <row r="568" spans="1:13" ht="12.75">
      <c r="A568" s="13">
        <f t="shared" si="52"/>
        <v>546</v>
      </c>
      <c r="B568" s="16"/>
      <c r="C568" s="16"/>
      <c r="D568" s="18" t="s">
        <v>15</v>
      </c>
      <c r="E568" s="14" t="s">
        <v>84</v>
      </c>
      <c r="F568" s="133"/>
      <c r="G568" s="135">
        <f t="shared" si="53"/>
        <v>0</v>
      </c>
      <c r="H568" s="133"/>
      <c r="I568" s="133"/>
      <c r="J568" s="133"/>
      <c r="K568" s="133"/>
      <c r="L568" s="262"/>
      <c r="M568" s="262"/>
    </row>
    <row r="569" spans="1:13" ht="12.75">
      <c r="A569" s="13">
        <f t="shared" si="52"/>
        <v>547</v>
      </c>
      <c r="B569" s="16"/>
      <c r="C569" s="16"/>
      <c r="D569" s="18" t="s">
        <v>10</v>
      </c>
      <c r="E569" s="14" t="s">
        <v>83</v>
      </c>
      <c r="F569" s="133"/>
      <c r="G569" s="135">
        <f t="shared" si="53"/>
        <v>0</v>
      </c>
      <c r="H569" s="133"/>
      <c r="I569" s="133"/>
      <c r="J569" s="133"/>
      <c r="K569" s="133"/>
      <c r="L569" s="262"/>
      <c r="M569" s="262"/>
    </row>
    <row r="570" spans="1:13" ht="12.75">
      <c r="A570" s="13">
        <f t="shared" si="52"/>
        <v>548</v>
      </c>
      <c r="B570" s="16"/>
      <c r="C570" s="16"/>
      <c r="D570" s="18" t="s">
        <v>82</v>
      </c>
      <c r="E570" s="14" t="s">
        <v>81</v>
      </c>
      <c r="F570" s="133"/>
      <c r="G570" s="135">
        <f t="shared" si="53"/>
        <v>0</v>
      </c>
      <c r="H570" s="133"/>
      <c r="I570" s="133"/>
      <c r="J570" s="133"/>
      <c r="K570" s="133"/>
      <c r="L570" s="262"/>
      <c r="M570" s="262"/>
    </row>
    <row r="571" spans="1:13" ht="12.75">
      <c r="A571" s="13">
        <f t="shared" si="52"/>
        <v>549</v>
      </c>
      <c r="B571" s="16"/>
      <c r="C571" s="16"/>
      <c r="D571" s="18" t="s">
        <v>80</v>
      </c>
      <c r="E571" s="14" t="s">
        <v>79</v>
      </c>
      <c r="F571" s="133"/>
      <c r="G571" s="135">
        <f t="shared" si="53"/>
        <v>0</v>
      </c>
      <c r="H571" s="133"/>
      <c r="I571" s="133"/>
      <c r="J571" s="133"/>
      <c r="K571" s="133"/>
      <c r="L571" s="262"/>
      <c r="M571" s="262"/>
    </row>
    <row r="572" spans="1:13" ht="12.75">
      <c r="A572" s="13">
        <f t="shared" si="52"/>
        <v>550</v>
      </c>
      <c r="B572" s="16"/>
      <c r="C572" s="16"/>
      <c r="D572" s="18" t="s">
        <v>48</v>
      </c>
      <c r="E572" s="14" t="s">
        <v>78</v>
      </c>
      <c r="F572" s="133"/>
      <c r="G572" s="135">
        <f t="shared" si="53"/>
        <v>0</v>
      </c>
      <c r="H572" s="133"/>
      <c r="I572" s="133"/>
      <c r="J572" s="133"/>
      <c r="K572" s="133"/>
      <c r="L572" s="262"/>
      <c r="M572" s="262"/>
    </row>
    <row r="573" spans="1:13" ht="12.75">
      <c r="A573" s="13">
        <f t="shared" si="52"/>
        <v>551</v>
      </c>
      <c r="B573" s="16"/>
      <c r="C573" s="16"/>
      <c r="D573" s="15">
        <v>30</v>
      </c>
      <c r="E573" s="14" t="s">
        <v>77</v>
      </c>
      <c r="F573" s="133"/>
      <c r="G573" s="135">
        <f t="shared" si="53"/>
        <v>0</v>
      </c>
      <c r="H573" s="133"/>
      <c r="I573" s="133"/>
      <c r="J573" s="133"/>
      <c r="K573" s="133"/>
      <c r="L573" s="262"/>
      <c r="M573" s="262"/>
    </row>
    <row r="574" spans="1:13" ht="12.75">
      <c r="A574" s="13">
        <f t="shared" si="52"/>
        <v>552</v>
      </c>
      <c r="B574" s="16"/>
      <c r="C574" s="20" t="s">
        <v>18</v>
      </c>
      <c r="D574" s="21"/>
      <c r="E574" s="9" t="s">
        <v>76</v>
      </c>
      <c r="F574" s="133"/>
      <c r="G574" s="135">
        <f t="shared" si="53"/>
        <v>0</v>
      </c>
      <c r="H574" s="133"/>
      <c r="I574" s="133"/>
      <c r="J574" s="133"/>
      <c r="K574" s="133"/>
      <c r="L574" s="262"/>
      <c r="M574" s="262"/>
    </row>
    <row r="575" spans="1:13" ht="12.75">
      <c r="A575" s="13">
        <f t="shared" si="52"/>
        <v>553</v>
      </c>
      <c r="B575" s="16"/>
      <c r="C575" s="20" t="s">
        <v>28</v>
      </c>
      <c r="D575" s="21"/>
      <c r="E575" s="9" t="s">
        <v>75</v>
      </c>
      <c r="F575" s="134">
        <f>+F576+F577</f>
        <v>0</v>
      </c>
      <c r="G575" s="122">
        <f t="shared" si="53"/>
        <v>0</v>
      </c>
      <c r="H575" s="134">
        <f>+H576+H577</f>
        <v>0</v>
      </c>
      <c r="I575" s="134">
        <f>+I576+I577</f>
        <v>0</v>
      </c>
      <c r="J575" s="134">
        <f>+J576+J577</f>
        <v>0</v>
      </c>
      <c r="K575" s="136">
        <f>+K576+K577</f>
        <v>0</v>
      </c>
      <c r="L575" s="255"/>
      <c r="M575" s="255"/>
    </row>
    <row r="576" spans="1:13" ht="12.75">
      <c r="A576" s="13">
        <f t="shared" si="52"/>
        <v>554</v>
      </c>
      <c r="B576" s="16"/>
      <c r="C576" s="16"/>
      <c r="D576" s="18" t="s">
        <v>12</v>
      </c>
      <c r="E576" s="14" t="s">
        <v>74</v>
      </c>
      <c r="F576" s="133"/>
      <c r="G576" s="135">
        <f t="shared" si="53"/>
        <v>0</v>
      </c>
      <c r="H576" s="133">
        <f>'[2]TOTAL ACCIZE'!E58/1000</f>
        <v>0</v>
      </c>
      <c r="I576" s="133">
        <f>'[2]TOTAL ACCIZE'!F58/1000</f>
        <v>0</v>
      </c>
      <c r="J576" s="133">
        <f>'[2]TOTAL ACCIZE'!G58/1000</f>
        <v>0</v>
      </c>
      <c r="K576" s="133">
        <f>'[2]TOTAL ACCIZE'!H58/1000</f>
        <v>0</v>
      </c>
      <c r="L576" s="262"/>
      <c r="M576" s="262"/>
    </row>
    <row r="577" spans="1:13" ht="12.75">
      <c r="A577" s="13">
        <f t="shared" si="52"/>
        <v>555</v>
      </c>
      <c r="B577" s="16"/>
      <c r="C577" s="16"/>
      <c r="D577" s="18" t="s">
        <v>18</v>
      </c>
      <c r="E577" s="14" t="s">
        <v>73</v>
      </c>
      <c r="F577" s="133"/>
      <c r="G577" s="135">
        <f t="shared" si="53"/>
        <v>0</v>
      </c>
      <c r="H577" s="133">
        <f>'[2]TOTAL ACCIZE'!E59/1000</f>
        <v>0</v>
      </c>
      <c r="I577" s="133">
        <f>'[2]TOTAL ACCIZE'!F59/1000</f>
        <v>0</v>
      </c>
      <c r="J577" s="133">
        <f>'[2]TOTAL ACCIZE'!G59/1000</f>
        <v>0</v>
      </c>
      <c r="K577" s="133">
        <f>'[2]TOTAL ACCIZE'!H59/1000</f>
        <v>0</v>
      </c>
      <c r="L577" s="262"/>
      <c r="M577" s="262"/>
    </row>
    <row r="578" spans="1:13" ht="12.75">
      <c r="A578" s="13">
        <f t="shared" si="52"/>
        <v>556</v>
      </c>
      <c r="B578" s="16"/>
      <c r="C578" s="20" t="s">
        <v>20</v>
      </c>
      <c r="D578" s="15"/>
      <c r="E578" s="9" t="s">
        <v>72</v>
      </c>
      <c r="F578" s="134">
        <f>+F579+F580+F581+F582</f>
        <v>0</v>
      </c>
      <c r="G578" s="122">
        <f t="shared" si="53"/>
        <v>0</v>
      </c>
      <c r="H578" s="134">
        <f>+H579+H580+H581+H582</f>
        <v>0</v>
      </c>
      <c r="I578" s="134">
        <f>+I579+I580+I581+I582</f>
        <v>0</v>
      </c>
      <c r="J578" s="134">
        <f>+J579+J580+J581+J582</f>
        <v>0</v>
      </c>
      <c r="K578" s="136">
        <f>+K579+K580+K581+K582</f>
        <v>0</v>
      </c>
      <c r="L578" s="255"/>
      <c r="M578" s="255"/>
    </row>
    <row r="579" spans="1:13" ht="12.75">
      <c r="A579" s="13">
        <f t="shared" si="52"/>
        <v>557</v>
      </c>
      <c r="B579" s="16"/>
      <c r="C579" s="16"/>
      <c r="D579" s="18" t="s">
        <v>12</v>
      </c>
      <c r="E579" s="14" t="s">
        <v>71</v>
      </c>
      <c r="F579" s="133"/>
      <c r="G579" s="135">
        <f t="shared" si="53"/>
        <v>0</v>
      </c>
      <c r="H579" s="133"/>
      <c r="I579" s="133"/>
      <c r="J579" s="133"/>
      <c r="K579" s="133"/>
      <c r="L579" s="262"/>
      <c r="M579" s="262"/>
    </row>
    <row r="580" spans="1:13" ht="12.75">
      <c r="A580" s="13">
        <f t="shared" si="52"/>
        <v>558</v>
      </c>
      <c r="B580" s="16"/>
      <c r="C580" s="16"/>
      <c r="D580" s="18" t="s">
        <v>18</v>
      </c>
      <c r="E580" s="14" t="s">
        <v>70</v>
      </c>
      <c r="F580" s="133"/>
      <c r="G580" s="135">
        <f t="shared" si="53"/>
        <v>0</v>
      </c>
      <c r="H580" s="133"/>
      <c r="I580" s="133"/>
      <c r="J580" s="133"/>
      <c r="K580" s="133"/>
      <c r="L580" s="262"/>
      <c r="M580" s="262"/>
    </row>
    <row r="581" spans="1:13" ht="12.75">
      <c r="A581" s="13">
        <f t="shared" si="52"/>
        <v>559</v>
      </c>
      <c r="B581" s="16"/>
      <c r="C581" s="16"/>
      <c r="D581" s="18" t="s">
        <v>28</v>
      </c>
      <c r="E581" s="14" t="s">
        <v>69</v>
      </c>
      <c r="F581" s="133"/>
      <c r="G581" s="135">
        <f t="shared" si="53"/>
        <v>0</v>
      </c>
      <c r="H581" s="133"/>
      <c r="I581" s="133"/>
      <c r="J581" s="133"/>
      <c r="K581" s="133"/>
      <c r="L581" s="262"/>
      <c r="M581" s="262"/>
    </row>
    <row r="582" spans="1:13" ht="12.75">
      <c r="A582" s="13">
        <f t="shared" si="52"/>
        <v>560</v>
      </c>
      <c r="B582" s="16"/>
      <c r="C582" s="16"/>
      <c r="D582" s="18" t="s">
        <v>20</v>
      </c>
      <c r="E582" s="14" t="s">
        <v>68</v>
      </c>
      <c r="F582" s="133"/>
      <c r="G582" s="135">
        <f t="shared" si="53"/>
        <v>0</v>
      </c>
      <c r="H582" s="133"/>
      <c r="I582" s="133"/>
      <c r="J582" s="133"/>
      <c r="K582" s="133"/>
      <c r="L582" s="262"/>
      <c r="M582" s="262"/>
    </row>
    <row r="583" spans="1:13" ht="12.75">
      <c r="A583" s="13">
        <f t="shared" si="52"/>
        <v>561</v>
      </c>
      <c r="B583" s="16"/>
      <c r="C583" s="20" t="s">
        <v>15</v>
      </c>
      <c r="D583" s="15"/>
      <c r="E583" s="19" t="s">
        <v>67</v>
      </c>
      <c r="F583" s="134">
        <f>+F584+F585+F586</f>
        <v>0</v>
      </c>
      <c r="G583" s="122">
        <f t="shared" si="53"/>
        <v>0</v>
      </c>
      <c r="H583" s="134">
        <f>+H584+H585+H586</f>
        <v>0</v>
      </c>
      <c r="I583" s="134">
        <f>+I584+I585+I586</f>
        <v>0</v>
      </c>
      <c r="J583" s="134">
        <f>+J584+J585+J586</f>
        <v>0</v>
      </c>
      <c r="K583" s="136">
        <f>+K584+K585+K586</f>
        <v>0</v>
      </c>
      <c r="L583" s="255"/>
      <c r="M583" s="255"/>
    </row>
    <row r="584" spans="1:13" ht="12.75">
      <c r="A584" s="13">
        <f t="shared" si="52"/>
        <v>562</v>
      </c>
      <c r="B584" s="16"/>
      <c r="C584" s="16"/>
      <c r="D584" s="18" t="s">
        <v>12</v>
      </c>
      <c r="E584" s="14" t="s">
        <v>66</v>
      </c>
      <c r="F584" s="133"/>
      <c r="G584" s="135">
        <f t="shared" si="53"/>
        <v>0</v>
      </c>
      <c r="H584" s="133"/>
      <c r="I584" s="133"/>
      <c r="J584" s="133"/>
      <c r="K584" s="133"/>
      <c r="L584" s="262"/>
      <c r="M584" s="262"/>
    </row>
    <row r="585" spans="1:13" ht="12.75">
      <c r="A585" s="13">
        <f t="shared" si="52"/>
        <v>563</v>
      </c>
      <c r="B585" s="16"/>
      <c r="C585" s="16"/>
      <c r="D585" s="18" t="s">
        <v>28</v>
      </c>
      <c r="E585" s="14" t="s">
        <v>65</v>
      </c>
      <c r="F585" s="133"/>
      <c r="G585" s="135">
        <f t="shared" si="53"/>
        <v>0</v>
      </c>
      <c r="H585" s="133"/>
      <c r="I585" s="133"/>
      <c r="J585" s="133"/>
      <c r="K585" s="133"/>
      <c r="L585" s="262"/>
      <c r="M585" s="262"/>
    </row>
    <row r="586" spans="1:13" ht="12.75">
      <c r="A586" s="13">
        <f t="shared" si="52"/>
        <v>564</v>
      </c>
      <c r="B586" s="16"/>
      <c r="C586" s="16"/>
      <c r="D586" s="15">
        <v>30</v>
      </c>
      <c r="E586" s="14" t="s">
        <v>64</v>
      </c>
      <c r="F586" s="133"/>
      <c r="G586" s="135">
        <f t="shared" si="53"/>
        <v>0</v>
      </c>
      <c r="H586" s="133"/>
      <c r="I586" s="133"/>
      <c r="J586" s="133"/>
      <c r="K586" s="133"/>
      <c r="L586" s="262"/>
      <c r="M586" s="262"/>
    </row>
    <row r="587" spans="1:13" ht="12.75">
      <c r="A587" s="13">
        <f t="shared" si="52"/>
        <v>565</v>
      </c>
      <c r="B587" s="16"/>
      <c r="C587" s="20" t="s">
        <v>10</v>
      </c>
      <c r="D587" s="15"/>
      <c r="E587" s="9" t="s">
        <v>63</v>
      </c>
      <c r="F587" s="134">
        <f>+F588+F589</f>
        <v>0</v>
      </c>
      <c r="G587" s="122">
        <f t="shared" si="53"/>
        <v>0</v>
      </c>
      <c r="H587" s="134">
        <f>+H588+H589</f>
        <v>0</v>
      </c>
      <c r="I587" s="134">
        <f>+I588+I589</f>
        <v>0</v>
      </c>
      <c r="J587" s="134">
        <f>+J588+J589</f>
        <v>0</v>
      </c>
      <c r="K587" s="136">
        <f>+K588+K589</f>
        <v>0</v>
      </c>
      <c r="L587" s="255"/>
      <c r="M587" s="255"/>
    </row>
    <row r="588" spans="1:13" ht="12.75">
      <c r="A588" s="13">
        <f t="shared" si="52"/>
        <v>566</v>
      </c>
      <c r="B588" s="16"/>
      <c r="C588" s="16"/>
      <c r="D588" s="18" t="s">
        <v>12</v>
      </c>
      <c r="E588" s="29" t="s">
        <v>62</v>
      </c>
      <c r="F588" s="133"/>
      <c r="G588" s="135">
        <f t="shared" si="53"/>
        <v>0</v>
      </c>
      <c r="H588" s="133">
        <f>'[2]TOTAL ACCIZE'!E70/1000</f>
        <v>0</v>
      </c>
      <c r="I588" s="133">
        <f>'[2]TOTAL ACCIZE'!F70/1000</f>
        <v>0</v>
      </c>
      <c r="J588" s="133">
        <f>'[2]TOTAL ACCIZE'!G70/1000</f>
        <v>0</v>
      </c>
      <c r="K588" s="133">
        <f>'[2]TOTAL ACCIZE'!H70/1000</f>
        <v>0</v>
      </c>
      <c r="L588" s="262"/>
      <c r="M588" s="262"/>
    </row>
    <row r="589" spans="1:13" ht="12.75">
      <c r="A589" s="13">
        <f t="shared" si="52"/>
        <v>567</v>
      </c>
      <c r="B589" s="16"/>
      <c r="C589" s="16"/>
      <c r="D589" s="18" t="s">
        <v>18</v>
      </c>
      <c r="E589" s="14" t="s">
        <v>61</v>
      </c>
      <c r="F589" s="133"/>
      <c r="G589" s="135">
        <f t="shared" si="53"/>
        <v>0</v>
      </c>
      <c r="H589" s="133">
        <f>'[2]TOTAL ACCIZE'!E71/1000</f>
        <v>0</v>
      </c>
      <c r="I589" s="133">
        <f>'[2]TOTAL ACCIZE'!F71/1000</f>
        <v>0</v>
      </c>
      <c r="J589" s="133">
        <f>'[2]TOTAL ACCIZE'!G71/1000</f>
        <v>0</v>
      </c>
      <c r="K589" s="133">
        <f>'[2]TOTAL ACCIZE'!H71/1000</f>
        <v>0</v>
      </c>
      <c r="L589" s="262"/>
      <c r="M589" s="262"/>
    </row>
    <row r="590" spans="1:13" ht="12.75">
      <c r="A590" s="13">
        <f t="shared" si="52"/>
        <v>568</v>
      </c>
      <c r="B590" s="16"/>
      <c r="C590" s="20" t="s">
        <v>48</v>
      </c>
      <c r="D590" s="15"/>
      <c r="E590" s="19" t="s">
        <v>60</v>
      </c>
      <c r="F590" s="133"/>
      <c r="G590" s="135">
        <f t="shared" si="53"/>
        <v>0</v>
      </c>
      <c r="H590" s="133"/>
      <c r="I590" s="133"/>
      <c r="J590" s="133"/>
      <c r="K590" s="133"/>
      <c r="L590" s="262"/>
      <c r="M590" s="262"/>
    </row>
    <row r="591" spans="1:13" ht="12.75">
      <c r="A591" s="13">
        <f t="shared" si="52"/>
        <v>569</v>
      </c>
      <c r="B591" s="16"/>
      <c r="C591" s="16">
        <v>10</v>
      </c>
      <c r="D591" s="15"/>
      <c r="E591" s="19" t="s">
        <v>59</v>
      </c>
      <c r="F591" s="133"/>
      <c r="G591" s="135">
        <f t="shared" si="53"/>
        <v>0</v>
      </c>
      <c r="H591" s="133">
        <f>'[2]TOTAL ACCIZE'!E73/1000</f>
        <v>0</v>
      </c>
      <c r="I591" s="133">
        <f>'[2]TOTAL ACCIZE'!F73/1000</f>
        <v>0</v>
      </c>
      <c r="J591" s="133">
        <f>'[2]TOTAL ACCIZE'!G73/1000</f>
        <v>0</v>
      </c>
      <c r="K591" s="133">
        <f>'[2]TOTAL ACCIZE'!H73/1000</f>
        <v>0</v>
      </c>
      <c r="L591" s="262"/>
      <c r="M591" s="262"/>
    </row>
    <row r="592" spans="1:13" ht="12.75">
      <c r="A592" s="13">
        <f t="shared" si="52"/>
        <v>570</v>
      </c>
      <c r="B592" s="16"/>
      <c r="C592" s="16">
        <v>11</v>
      </c>
      <c r="D592" s="15"/>
      <c r="E592" s="19" t="s">
        <v>58</v>
      </c>
      <c r="F592" s="133"/>
      <c r="G592" s="135">
        <f t="shared" si="53"/>
        <v>0</v>
      </c>
      <c r="H592" s="133">
        <f>'[2]TOTAL ACCIZE'!E74/1000</f>
        <v>0</v>
      </c>
      <c r="I592" s="133">
        <f>'[2]TOTAL ACCIZE'!F74/1000</f>
        <v>0</v>
      </c>
      <c r="J592" s="133">
        <f>'[2]TOTAL ACCIZE'!G74/1000</f>
        <v>0</v>
      </c>
      <c r="K592" s="133">
        <f>'[2]TOTAL ACCIZE'!H74/1000</f>
        <v>0</v>
      </c>
      <c r="L592" s="262"/>
      <c r="M592" s="262"/>
    </row>
    <row r="593" spans="1:13" ht="12.75">
      <c r="A593" s="13">
        <f t="shared" si="52"/>
        <v>571</v>
      </c>
      <c r="B593" s="16"/>
      <c r="C593" s="16">
        <v>12</v>
      </c>
      <c r="D593" s="15"/>
      <c r="E593" s="19" t="s">
        <v>57</v>
      </c>
      <c r="F593" s="133"/>
      <c r="G593" s="135">
        <f t="shared" si="53"/>
        <v>0</v>
      </c>
      <c r="H593" s="133">
        <f>'[2]TOTAL ACCIZE'!E75/1000</f>
        <v>0</v>
      </c>
      <c r="I593" s="133">
        <f>'[2]TOTAL ACCIZE'!F75/1000</f>
        <v>0</v>
      </c>
      <c r="J593" s="133">
        <f>'[2]TOTAL ACCIZE'!G75/1000</f>
        <v>0</v>
      </c>
      <c r="K593" s="133">
        <f>'[2]TOTAL ACCIZE'!H75/1000</f>
        <v>0</v>
      </c>
      <c r="L593" s="262"/>
      <c r="M593" s="262"/>
    </row>
    <row r="594" spans="1:13" ht="12.75">
      <c r="A594" s="13">
        <f t="shared" si="52"/>
        <v>572</v>
      </c>
      <c r="B594" s="16"/>
      <c r="C594" s="16">
        <v>13</v>
      </c>
      <c r="D594" s="15"/>
      <c r="E594" s="19" t="s">
        <v>56</v>
      </c>
      <c r="F594" s="133"/>
      <c r="G594" s="135">
        <f t="shared" si="53"/>
        <v>0</v>
      </c>
      <c r="H594" s="133">
        <f>'[2]TOTAL ACCIZE'!E76/1000</f>
        <v>0</v>
      </c>
      <c r="I594" s="133">
        <f>'[2]TOTAL ACCIZE'!F76/1000</f>
        <v>0</v>
      </c>
      <c r="J594" s="133">
        <f>'[2]TOTAL ACCIZE'!G76/1000</f>
        <v>0</v>
      </c>
      <c r="K594" s="133">
        <f>'[2]TOTAL ACCIZE'!H76/1000</f>
        <v>0</v>
      </c>
      <c r="L594" s="262"/>
      <c r="M594" s="262"/>
    </row>
    <row r="595" spans="1:13" ht="12.75">
      <c r="A595" s="13">
        <f t="shared" si="52"/>
        <v>573</v>
      </c>
      <c r="B595" s="16"/>
      <c r="C595" s="16">
        <v>14</v>
      </c>
      <c r="D595" s="15"/>
      <c r="E595" s="19" t="s">
        <v>55</v>
      </c>
      <c r="F595" s="133"/>
      <c r="G595" s="135">
        <f t="shared" si="53"/>
        <v>0</v>
      </c>
      <c r="H595" s="133">
        <f>'[2]TOTAL ACCIZE'!E77/1000</f>
        <v>0</v>
      </c>
      <c r="I595" s="133">
        <f>'[2]TOTAL ACCIZE'!F77/1000</f>
        <v>0</v>
      </c>
      <c r="J595" s="133">
        <f>'[2]TOTAL ACCIZE'!G77/1000</f>
        <v>0</v>
      </c>
      <c r="K595" s="133">
        <f>'[2]TOTAL ACCIZE'!H77/1000</f>
        <v>0</v>
      </c>
      <c r="L595" s="262"/>
      <c r="M595" s="262"/>
    </row>
    <row r="596" spans="1:13" ht="12.75">
      <c r="A596" s="13">
        <f t="shared" si="52"/>
        <v>574</v>
      </c>
      <c r="B596" s="16"/>
      <c r="C596" s="16">
        <v>25</v>
      </c>
      <c r="D596" s="15"/>
      <c r="E596" s="19" t="s">
        <v>54</v>
      </c>
      <c r="F596" s="133"/>
      <c r="G596" s="135">
        <f t="shared" si="53"/>
        <v>0</v>
      </c>
      <c r="H596" s="133">
        <f>'[2]TOTAL ACCIZE'!E78/1000</f>
        <v>0</v>
      </c>
      <c r="I596" s="133">
        <f>'[2]TOTAL ACCIZE'!F78/1000</f>
        <v>0</v>
      </c>
      <c r="J596" s="133">
        <f>'[2]TOTAL ACCIZE'!G78/1000</f>
        <v>0</v>
      </c>
      <c r="K596" s="133">
        <f>'[2]TOTAL ACCIZE'!H78/1000</f>
        <v>0</v>
      </c>
      <c r="L596" s="262"/>
      <c r="M596" s="262"/>
    </row>
    <row r="597" spans="1:13" ht="12.75">
      <c r="A597" s="13">
        <f t="shared" si="52"/>
        <v>575</v>
      </c>
      <c r="B597" s="16"/>
      <c r="C597" s="16">
        <v>27</v>
      </c>
      <c r="D597" s="15"/>
      <c r="E597" s="19" t="s">
        <v>53</v>
      </c>
      <c r="F597" s="133"/>
      <c r="G597" s="135">
        <f t="shared" si="53"/>
        <v>0</v>
      </c>
      <c r="H597" s="133"/>
      <c r="I597" s="133"/>
      <c r="J597" s="133"/>
      <c r="K597" s="133"/>
      <c r="L597" s="262"/>
      <c r="M597" s="262"/>
    </row>
    <row r="598" spans="1:13" ht="12.75">
      <c r="A598" s="13">
        <f t="shared" si="52"/>
        <v>576</v>
      </c>
      <c r="B598" s="16"/>
      <c r="C598" s="16">
        <v>30</v>
      </c>
      <c r="D598" s="15"/>
      <c r="E598" s="19" t="s">
        <v>52</v>
      </c>
      <c r="F598" s="134">
        <f>+F599+F600+F601+F602+F603</f>
        <v>0</v>
      </c>
      <c r="G598" s="122">
        <f t="shared" si="53"/>
        <v>0</v>
      </c>
      <c r="H598" s="134">
        <f>+H599+H600+H601+H602+H603</f>
        <v>0</v>
      </c>
      <c r="I598" s="134">
        <f>+I599+I600+I601+I602+I603</f>
        <v>0</v>
      </c>
      <c r="J598" s="134">
        <f>+J599+J600+J601+J602+J603</f>
        <v>0</v>
      </c>
      <c r="K598" s="136">
        <f>+K599+K600+K601+K602+K603</f>
        <v>0</v>
      </c>
      <c r="L598" s="255"/>
      <c r="M598" s="255"/>
    </row>
    <row r="599" spans="1:13" ht="12.75">
      <c r="A599" s="13">
        <f t="shared" si="52"/>
        <v>577</v>
      </c>
      <c r="B599" s="16"/>
      <c r="C599" s="16"/>
      <c r="D599" s="18" t="s">
        <v>12</v>
      </c>
      <c r="E599" s="14" t="s">
        <v>51</v>
      </c>
      <c r="F599" s="133"/>
      <c r="G599" s="135">
        <f t="shared" si="53"/>
        <v>0</v>
      </c>
      <c r="H599" s="133">
        <f>'[2]TOTAL ACCIZE'!E81/1000</f>
        <v>0</v>
      </c>
      <c r="I599" s="133">
        <f>'[2]TOTAL ACCIZE'!F81/1000</f>
        <v>0</v>
      </c>
      <c r="J599" s="133">
        <f>'[2]TOTAL ACCIZE'!G81/1000</f>
        <v>0</v>
      </c>
      <c r="K599" s="133">
        <f>'[2]TOTAL ACCIZE'!H81/1000</f>
        <v>0</v>
      </c>
      <c r="L599" s="262"/>
      <c r="M599" s="262"/>
    </row>
    <row r="600" spans="1:13" ht="12.75">
      <c r="A600" s="13">
        <f t="shared" si="52"/>
        <v>578</v>
      </c>
      <c r="B600" s="16"/>
      <c r="C600" s="16"/>
      <c r="D600" s="18" t="s">
        <v>28</v>
      </c>
      <c r="E600" s="14" t="s">
        <v>50</v>
      </c>
      <c r="F600" s="133"/>
      <c r="G600" s="135">
        <f t="shared" si="53"/>
        <v>0</v>
      </c>
      <c r="H600" s="133">
        <f>'[2]TOTAL ACCIZE'!E82/1000</f>
        <v>0</v>
      </c>
      <c r="I600" s="133">
        <f>'[2]TOTAL ACCIZE'!F82/1000</f>
        <v>0</v>
      </c>
      <c r="J600" s="133">
        <f>'[2]TOTAL ACCIZE'!G82/1000</f>
        <v>0</v>
      </c>
      <c r="K600" s="133">
        <f>'[2]TOTAL ACCIZE'!H82/1000</f>
        <v>0</v>
      </c>
      <c r="L600" s="262"/>
      <c r="M600" s="262"/>
    </row>
    <row r="601" spans="1:13" ht="12.75">
      <c r="A601" s="13">
        <f t="shared" si="52"/>
        <v>579</v>
      </c>
      <c r="B601" s="16"/>
      <c r="C601" s="16"/>
      <c r="D601" s="18" t="s">
        <v>20</v>
      </c>
      <c r="E601" s="14" t="s">
        <v>49</v>
      </c>
      <c r="F601" s="133"/>
      <c r="G601" s="135">
        <f t="shared" si="53"/>
        <v>0</v>
      </c>
      <c r="H601" s="133">
        <f>'[2]TOTAL ACCIZE'!E83/1000</f>
        <v>0</v>
      </c>
      <c r="I601" s="133">
        <f>'[2]TOTAL ACCIZE'!F83/1000</f>
        <v>0</v>
      </c>
      <c r="J601" s="133">
        <f>'[2]TOTAL ACCIZE'!G83/1000</f>
        <v>0</v>
      </c>
      <c r="K601" s="133">
        <f>'[2]TOTAL ACCIZE'!H83/1000</f>
        <v>0</v>
      </c>
      <c r="L601" s="262"/>
      <c r="M601" s="262"/>
    </row>
    <row r="602" spans="1:13" ht="12.75">
      <c r="A602" s="13">
        <f t="shared" si="52"/>
        <v>580</v>
      </c>
      <c r="B602" s="16"/>
      <c r="C602" s="16"/>
      <c r="D602" s="18" t="s">
        <v>48</v>
      </c>
      <c r="E602" s="14" t="s">
        <v>47</v>
      </c>
      <c r="F602" s="133"/>
      <c r="G602" s="135">
        <f t="shared" si="53"/>
        <v>0</v>
      </c>
      <c r="H602" s="133">
        <f>'[2]TOTAL ACCIZE'!E84/1000</f>
        <v>0</v>
      </c>
      <c r="I602" s="133">
        <f>'[2]TOTAL ACCIZE'!F84/1000</f>
        <v>0</v>
      </c>
      <c r="J602" s="133">
        <f>'[2]TOTAL ACCIZE'!G84/1000</f>
        <v>0</v>
      </c>
      <c r="K602" s="133">
        <f>'[2]TOTAL ACCIZE'!H84/1000</f>
        <v>0</v>
      </c>
      <c r="L602" s="262"/>
      <c r="M602" s="262"/>
    </row>
    <row r="603" spans="1:13" ht="12.75">
      <c r="A603" s="13">
        <f t="shared" si="52"/>
        <v>581</v>
      </c>
      <c r="B603" s="16"/>
      <c r="C603" s="16"/>
      <c r="D603" s="15">
        <v>30</v>
      </c>
      <c r="E603" s="14" t="s">
        <v>46</v>
      </c>
      <c r="F603" s="133"/>
      <c r="G603" s="135">
        <f t="shared" si="53"/>
        <v>0</v>
      </c>
      <c r="H603" s="133">
        <f>'[2]TOTAL ACCIZE'!E85/1000</f>
        <v>0</v>
      </c>
      <c r="I603" s="133">
        <f>'[2]TOTAL ACCIZE'!F85/1000</f>
        <v>0</v>
      </c>
      <c r="J603" s="133">
        <f>'[2]TOTAL ACCIZE'!G85/1000</f>
        <v>0</v>
      </c>
      <c r="K603" s="133">
        <f>'[2]TOTAL ACCIZE'!H85/1000</f>
        <v>0</v>
      </c>
      <c r="L603" s="262"/>
      <c r="M603" s="262"/>
    </row>
    <row r="604" spans="1:13" ht="12.75">
      <c r="A604" s="13">
        <f t="shared" si="52"/>
        <v>582</v>
      </c>
      <c r="B604" s="27">
        <v>30</v>
      </c>
      <c r="C604" s="27"/>
      <c r="D604" s="185"/>
      <c r="E604" s="28" t="s">
        <v>45</v>
      </c>
      <c r="F604" s="134">
        <f aca="true" t="shared" si="54" ref="F604:K605">+F605</f>
        <v>0</v>
      </c>
      <c r="G604" s="135">
        <f t="shared" si="53"/>
        <v>0</v>
      </c>
      <c r="H604" s="134">
        <f t="shared" si="54"/>
        <v>0</v>
      </c>
      <c r="I604" s="134">
        <f t="shared" si="54"/>
        <v>0</v>
      </c>
      <c r="J604" s="134">
        <f t="shared" si="54"/>
        <v>0</v>
      </c>
      <c r="K604" s="136">
        <f t="shared" si="54"/>
        <v>0</v>
      </c>
      <c r="L604" s="255"/>
      <c r="M604" s="255"/>
    </row>
    <row r="605" spans="1:13" ht="12.75">
      <c r="A605" s="13">
        <f t="shared" si="52"/>
        <v>583</v>
      </c>
      <c r="B605" s="27"/>
      <c r="C605" s="26" t="s">
        <v>28</v>
      </c>
      <c r="D605" s="185"/>
      <c r="E605" s="28" t="s">
        <v>44</v>
      </c>
      <c r="F605" s="134">
        <f t="shared" si="54"/>
        <v>0</v>
      </c>
      <c r="G605" s="135">
        <f t="shared" si="53"/>
        <v>0</v>
      </c>
      <c r="H605" s="134">
        <f t="shared" si="54"/>
        <v>0</v>
      </c>
      <c r="I605" s="134">
        <f t="shared" si="54"/>
        <v>0</v>
      </c>
      <c r="J605" s="134">
        <f t="shared" si="54"/>
        <v>0</v>
      </c>
      <c r="K605" s="136">
        <f t="shared" si="54"/>
        <v>0</v>
      </c>
      <c r="L605" s="255"/>
      <c r="M605" s="255"/>
    </row>
    <row r="606" spans="1:13" ht="12.75">
      <c r="A606" s="13">
        <f t="shared" si="52"/>
        <v>584</v>
      </c>
      <c r="B606" s="27"/>
      <c r="C606" s="26"/>
      <c r="D606" s="25" t="s">
        <v>15</v>
      </c>
      <c r="E606" s="24" t="s">
        <v>43</v>
      </c>
      <c r="F606" s="133"/>
      <c r="G606" s="135">
        <f t="shared" si="53"/>
        <v>0</v>
      </c>
      <c r="H606" s="133"/>
      <c r="I606" s="133"/>
      <c r="J606" s="133"/>
      <c r="K606" s="137"/>
      <c r="L606" s="262"/>
      <c r="M606" s="262"/>
    </row>
    <row r="607" spans="1:13" ht="12.75">
      <c r="A607" s="13">
        <f>A606+1</f>
        <v>585</v>
      </c>
      <c r="B607" s="27">
        <v>57</v>
      </c>
      <c r="C607" s="26"/>
      <c r="D607" s="25"/>
      <c r="E607" s="28" t="s">
        <v>289</v>
      </c>
      <c r="F607" s="147">
        <f aca="true" t="shared" si="55" ref="F607:K608">F608</f>
        <v>0</v>
      </c>
      <c r="G607" s="147">
        <f t="shared" si="53"/>
        <v>0</v>
      </c>
      <c r="H607" s="147">
        <f t="shared" si="55"/>
        <v>0</v>
      </c>
      <c r="I607" s="147">
        <f t="shared" si="55"/>
        <v>0</v>
      </c>
      <c r="J607" s="147">
        <f t="shared" si="55"/>
        <v>0</v>
      </c>
      <c r="K607" s="147">
        <f t="shared" si="55"/>
        <v>0</v>
      </c>
      <c r="L607" s="262"/>
      <c r="M607" s="262"/>
    </row>
    <row r="608" spans="1:13" ht="12.75">
      <c r="A608" s="13">
        <f>A607+1</f>
        <v>586</v>
      </c>
      <c r="B608" s="27"/>
      <c r="C608" s="26" t="s">
        <v>12</v>
      </c>
      <c r="D608" s="25"/>
      <c r="E608" s="28" t="s">
        <v>42</v>
      </c>
      <c r="F608" s="147">
        <f t="shared" si="55"/>
        <v>0</v>
      </c>
      <c r="G608" s="147">
        <f aca="true" t="shared" si="56" ref="G608:G626">H608+I608+J608+K608</f>
        <v>0</v>
      </c>
      <c r="H608" s="147">
        <f t="shared" si="55"/>
        <v>0</v>
      </c>
      <c r="I608" s="147">
        <f t="shared" si="55"/>
        <v>0</v>
      </c>
      <c r="J608" s="147">
        <f t="shared" si="55"/>
        <v>0</v>
      </c>
      <c r="K608" s="147">
        <f t="shared" si="55"/>
        <v>0</v>
      </c>
      <c r="L608" s="262"/>
      <c r="M608" s="262"/>
    </row>
    <row r="609" spans="1:13" ht="12.75">
      <c r="A609" s="13">
        <f aca="true" t="shared" si="57" ref="A609:A642">A608+1</f>
        <v>587</v>
      </c>
      <c r="B609" s="27"/>
      <c r="C609" s="26" t="s">
        <v>18</v>
      </c>
      <c r="D609" s="25"/>
      <c r="E609" s="24" t="s">
        <v>41</v>
      </c>
      <c r="F609" s="147">
        <f>F610+F611+F612+F613</f>
        <v>0</v>
      </c>
      <c r="G609" s="147">
        <f t="shared" si="56"/>
        <v>0</v>
      </c>
      <c r="H609" s="147">
        <f>H610+H611+H612+H613</f>
        <v>0</v>
      </c>
      <c r="I609" s="147">
        <f>I610+I611+I612+I613</f>
        <v>0</v>
      </c>
      <c r="J609" s="147">
        <f>J610+J611+J612+J613</f>
        <v>0</v>
      </c>
      <c r="K609" s="148">
        <f>K610+K611+K612+K613</f>
        <v>0</v>
      </c>
      <c r="L609" s="262"/>
      <c r="M609" s="262"/>
    </row>
    <row r="610" spans="1:13" ht="12.75">
      <c r="A610" s="13">
        <f t="shared" si="57"/>
        <v>588</v>
      </c>
      <c r="B610" s="27"/>
      <c r="C610" s="26"/>
      <c r="D610" s="25" t="s">
        <v>12</v>
      </c>
      <c r="E610" s="24" t="s">
        <v>40</v>
      </c>
      <c r="F610" s="133"/>
      <c r="G610" s="147">
        <f t="shared" si="56"/>
        <v>0</v>
      </c>
      <c r="H610" s="133"/>
      <c r="I610" s="133"/>
      <c r="J610" s="133"/>
      <c r="K610" s="137"/>
      <c r="L610" s="262"/>
      <c r="M610" s="262"/>
    </row>
    <row r="611" spans="1:13" ht="12.75">
      <c r="A611" s="13">
        <f t="shared" si="57"/>
        <v>589</v>
      </c>
      <c r="B611" s="27"/>
      <c r="C611" s="26"/>
      <c r="D611" s="25" t="s">
        <v>18</v>
      </c>
      <c r="E611" s="24" t="s">
        <v>39</v>
      </c>
      <c r="F611" s="133"/>
      <c r="G611" s="147">
        <f t="shared" si="56"/>
        <v>0</v>
      </c>
      <c r="H611" s="133"/>
      <c r="I611" s="133"/>
      <c r="J611" s="133"/>
      <c r="K611" s="137"/>
      <c r="L611" s="262"/>
      <c r="M611" s="262"/>
    </row>
    <row r="612" spans="1:13" ht="12.75">
      <c r="A612" s="13">
        <f t="shared" si="57"/>
        <v>590</v>
      </c>
      <c r="B612" s="27"/>
      <c r="C612" s="26"/>
      <c r="D612" s="25" t="s">
        <v>28</v>
      </c>
      <c r="E612" s="24" t="s">
        <v>38</v>
      </c>
      <c r="F612" s="133"/>
      <c r="G612" s="147">
        <f t="shared" si="56"/>
        <v>0</v>
      </c>
      <c r="H612" s="133"/>
      <c r="I612" s="133"/>
      <c r="J612" s="133"/>
      <c r="K612" s="137"/>
      <c r="L612" s="262"/>
      <c r="M612" s="262"/>
    </row>
    <row r="613" spans="1:13" ht="12.75">
      <c r="A613" s="13">
        <f t="shared" si="57"/>
        <v>591</v>
      </c>
      <c r="B613" s="27"/>
      <c r="C613" s="26"/>
      <c r="D613" s="25" t="s">
        <v>20</v>
      </c>
      <c r="E613" s="24" t="s">
        <v>37</v>
      </c>
      <c r="F613" s="133"/>
      <c r="G613" s="147">
        <f t="shared" si="56"/>
        <v>0</v>
      </c>
      <c r="H613" s="133"/>
      <c r="I613" s="133"/>
      <c r="J613" s="133"/>
      <c r="K613" s="137"/>
      <c r="L613" s="262"/>
      <c r="M613" s="262"/>
    </row>
    <row r="614" spans="1:13" ht="12.75">
      <c r="A614" s="13">
        <f t="shared" si="57"/>
        <v>592</v>
      </c>
      <c r="B614" s="16">
        <v>70</v>
      </c>
      <c r="C614" s="16"/>
      <c r="D614" s="15"/>
      <c r="E614" s="19" t="s">
        <v>36</v>
      </c>
      <c r="F614" s="134">
        <f>+F615</f>
        <v>0</v>
      </c>
      <c r="G614" s="122">
        <f t="shared" si="56"/>
        <v>0</v>
      </c>
      <c r="H614" s="134">
        <f>+H615</f>
        <v>0</v>
      </c>
      <c r="I614" s="134">
        <f>+I615</f>
        <v>0</v>
      </c>
      <c r="J614" s="134">
        <f>+J615</f>
        <v>0</v>
      </c>
      <c r="K614" s="136">
        <f>+K615</f>
        <v>0</v>
      </c>
      <c r="L614" s="255"/>
      <c r="M614" s="255"/>
    </row>
    <row r="615" spans="1:13" ht="12.75">
      <c r="A615" s="13">
        <f t="shared" si="57"/>
        <v>593</v>
      </c>
      <c r="B615" s="16">
        <v>71</v>
      </c>
      <c r="C615" s="16"/>
      <c r="D615" s="15"/>
      <c r="E615" s="19" t="s">
        <v>35</v>
      </c>
      <c r="F615" s="134">
        <f>+F616+F621</f>
        <v>0</v>
      </c>
      <c r="G615" s="122">
        <f t="shared" si="56"/>
        <v>0</v>
      </c>
      <c r="H615" s="134">
        <f>+H616+H621</f>
        <v>0</v>
      </c>
      <c r="I615" s="134">
        <f>+I616+I621</f>
        <v>0</v>
      </c>
      <c r="J615" s="134">
        <f>+J616+J621</f>
        <v>0</v>
      </c>
      <c r="K615" s="136">
        <f>+K616+K621</f>
        <v>0</v>
      </c>
      <c r="L615" s="255"/>
      <c r="M615" s="255"/>
    </row>
    <row r="616" spans="1:13" ht="12.75">
      <c r="A616" s="13">
        <f t="shared" si="57"/>
        <v>594</v>
      </c>
      <c r="B616" s="16"/>
      <c r="C616" s="20" t="s">
        <v>12</v>
      </c>
      <c r="D616" s="15"/>
      <c r="E616" s="19" t="s">
        <v>34</v>
      </c>
      <c r="F616" s="134">
        <f>+F617+F618+F619+F620</f>
        <v>0</v>
      </c>
      <c r="G616" s="122">
        <f t="shared" si="56"/>
        <v>0</v>
      </c>
      <c r="H616" s="134">
        <f>+H617+H618+H619+H620</f>
        <v>0</v>
      </c>
      <c r="I616" s="134">
        <f>+I617+I618+I619+I620</f>
        <v>0</v>
      </c>
      <c r="J616" s="134">
        <f>+J617+J618+J619+J620</f>
        <v>0</v>
      </c>
      <c r="K616" s="136">
        <f>+K617+K618+K619+K620</f>
        <v>0</v>
      </c>
      <c r="L616" s="255"/>
      <c r="M616" s="255"/>
    </row>
    <row r="617" spans="1:13" ht="12.75">
      <c r="A617" s="13">
        <f t="shared" si="57"/>
        <v>595</v>
      </c>
      <c r="B617" s="16"/>
      <c r="C617" s="16"/>
      <c r="D617" s="18" t="s">
        <v>12</v>
      </c>
      <c r="E617" s="14" t="s">
        <v>33</v>
      </c>
      <c r="F617" s="133"/>
      <c r="G617" s="135">
        <f t="shared" si="56"/>
        <v>0</v>
      </c>
      <c r="H617" s="133"/>
      <c r="I617" s="133"/>
      <c r="J617" s="133"/>
      <c r="K617" s="133"/>
      <c r="L617" s="262"/>
      <c r="M617" s="262"/>
    </row>
    <row r="618" spans="1:13" ht="12.75">
      <c r="A618" s="13">
        <f t="shared" si="57"/>
        <v>596</v>
      </c>
      <c r="B618" s="16"/>
      <c r="C618" s="16"/>
      <c r="D618" s="18" t="s">
        <v>18</v>
      </c>
      <c r="E618" s="14" t="s">
        <v>29</v>
      </c>
      <c r="F618" s="133"/>
      <c r="G618" s="135">
        <f t="shared" si="56"/>
        <v>0</v>
      </c>
      <c r="H618" s="133"/>
      <c r="I618" s="133"/>
      <c r="J618" s="133"/>
      <c r="K618" s="133"/>
      <c r="L618" s="262"/>
      <c r="M618" s="262"/>
    </row>
    <row r="619" spans="1:13" ht="12.75">
      <c r="A619" s="13">
        <f t="shared" si="57"/>
        <v>597</v>
      </c>
      <c r="B619" s="16"/>
      <c r="C619" s="16"/>
      <c r="D619" s="18" t="s">
        <v>28</v>
      </c>
      <c r="E619" s="14" t="s">
        <v>27</v>
      </c>
      <c r="F619" s="133"/>
      <c r="G619" s="135">
        <f t="shared" si="56"/>
        <v>0</v>
      </c>
      <c r="H619" s="133"/>
      <c r="I619" s="133"/>
      <c r="J619" s="133"/>
      <c r="K619" s="133"/>
      <c r="L619" s="262"/>
      <c r="M619" s="262"/>
    </row>
    <row r="620" spans="1:13" ht="12.75">
      <c r="A620" s="13">
        <f t="shared" si="57"/>
        <v>598</v>
      </c>
      <c r="B620" s="16"/>
      <c r="C620" s="16"/>
      <c r="D620" s="15">
        <v>30</v>
      </c>
      <c r="E620" s="14" t="s">
        <v>32</v>
      </c>
      <c r="F620" s="133"/>
      <c r="G620" s="135">
        <f t="shared" si="56"/>
        <v>0</v>
      </c>
      <c r="H620" s="133"/>
      <c r="I620" s="133"/>
      <c r="J620" s="133"/>
      <c r="K620" s="133"/>
      <c r="L620" s="262"/>
      <c r="M620" s="262"/>
    </row>
    <row r="621" spans="1:13" ht="12.75">
      <c r="A621" s="13">
        <f t="shared" si="57"/>
        <v>599</v>
      </c>
      <c r="B621" s="16"/>
      <c r="C621" s="20" t="s">
        <v>28</v>
      </c>
      <c r="D621" s="15"/>
      <c r="E621" s="9" t="s">
        <v>31</v>
      </c>
      <c r="F621" s="133"/>
      <c r="G621" s="135">
        <f t="shared" si="56"/>
        <v>0</v>
      </c>
      <c r="H621" s="133"/>
      <c r="I621" s="133"/>
      <c r="J621" s="133"/>
      <c r="K621" s="133"/>
      <c r="L621" s="262"/>
      <c r="M621" s="262"/>
    </row>
    <row r="622" spans="1:13" ht="12.75">
      <c r="A622" s="13">
        <f t="shared" si="57"/>
        <v>600</v>
      </c>
      <c r="B622" s="16"/>
      <c r="C622" s="16"/>
      <c r="D622" s="15"/>
      <c r="E622" s="23" t="s">
        <v>30</v>
      </c>
      <c r="F622" s="134">
        <f>+F623+F624+F625</f>
        <v>0</v>
      </c>
      <c r="G622" s="122">
        <f t="shared" si="56"/>
        <v>0</v>
      </c>
      <c r="H622" s="134">
        <f>+H623+H624+H625</f>
        <v>0</v>
      </c>
      <c r="I622" s="134">
        <f>+I623+I624+I625</f>
        <v>0</v>
      </c>
      <c r="J622" s="134">
        <f>+J623+J624+J625</f>
        <v>0</v>
      </c>
      <c r="K622" s="136">
        <f>+K623+K624+K625</f>
        <v>0</v>
      </c>
      <c r="L622" s="255"/>
      <c r="M622" s="255"/>
    </row>
    <row r="623" spans="1:13" ht="12.75">
      <c r="A623" s="13">
        <f t="shared" si="57"/>
        <v>601</v>
      </c>
      <c r="B623" s="16">
        <v>71</v>
      </c>
      <c r="C623" s="20" t="s">
        <v>12</v>
      </c>
      <c r="D623" s="18" t="s">
        <v>18</v>
      </c>
      <c r="E623" s="14" t="s">
        <v>29</v>
      </c>
      <c r="F623" s="133"/>
      <c r="G623" s="135">
        <f t="shared" si="56"/>
        <v>0</v>
      </c>
      <c r="H623" s="133"/>
      <c r="I623" s="133"/>
      <c r="J623" s="133"/>
      <c r="K623" s="137"/>
      <c r="L623" s="262"/>
      <c r="M623" s="262"/>
    </row>
    <row r="624" spans="1:13" ht="12.75">
      <c r="A624" s="13">
        <f t="shared" si="57"/>
        <v>602</v>
      </c>
      <c r="B624" s="16"/>
      <c r="C624" s="16"/>
      <c r="D624" s="18" t="s">
        <v>28</v>
      </c>
      <c r="E624" s="14" t="s">
        <v>27</v>
      </c>
      <c r="F624" s="133"/>
      <c r="G624" s="135">
        <f t="shared" si="56"/>
        <v>0</v>
      </c>
      <c r="H624" s="133"/>
      <c r="I624" s="133"/>
      <c r="J624" s="133"/>
      <c r="K624" s="137"/>
      <c r="L624" s="262"/>
      <c r="M624" s="262"/>
    </row>
    <row r="625" spans="1:13" ht="12.75">
      <c r="A625" s="13">
        <f t="shared" si="57"/>
        <v>603</v>
      </c>
      <c r="B625" s="16"/>
      <c r="C625" s="16"/>
      <c r="D625" s="15">
        <v>30</v>
      </c>
      <c r="E625" s="22" t="s">
        <v>26</v>
      </c>
      <c r="F625" s="133"/>
      <c r="G625" s="135">
        <f t="shared" si="56"/>
        <v>0</v>
      </c>
      <c r="H625" s="133"/>
      <c r="I625" s="133"/>
      <c r="J625" s="133"/>
      <c r="K625" s="137"/>
      <c r="L625" s="262"/>
      <c r="M625" s="262"/>
    </row>
    <row r="626" spans="1:13" ht="12.75">
      <c r="A626" s="13">
        <f t="shared" si="57"/>
        <v>604</v>
      </c>
      <c r="B626" s="16"/>
      <c r="C626" s="16"/>
      <c r="D626" s="15"/>
      <c r="E626" s="14" t="s">
        <v>25</v>
      </c>
      <c r="F626" s="135">
        <f>F628</f>
        <v>0</v>
      </c>
      <c r="G626" s="122">
        <f t="shared" si="56"/>
        <v>0</v>
      </c>
      <c r="H626" s="135">
        <f>H628</f>
        <v>0</v>
      </c>
      <c r="I626" s="135">
        <f>I628</f>
        <v>0</v>
      </c>
      <c r="J626" s="135">
        <f>J628</f>
        <v>0</v>
      </c>
      <c r="K626" s="135">
        <f>K628</f>
        <v>0</v>
      </c>
      <c r="L626" s="262"/>
      <c r="M626" s="262"/>
    </row>
    <row r="627" spans="1:13" ht="12.75">
      <c r="A627" s="13"/>
      <c r="B627" s="16" t="s">
        <v>24</v>
      </c>
      <c r="C627" s="16" t="s">
        <v>23</v>
      </c>
      <c r="D627" s="21" t="s">
        <v>22</v>
      </c>
      <c r="E627" s="14"/>
      <c r="F627" s="135"/>
      <c r="G627" s="135"/>
      <c r="H627" s="135"/>
      <c r="I627" s="135"/>
      <c r="J627" s="135"/>
      <c r="K627" s="140"/>
      <c r="L627" s="262"/>
      <c r="M627" s="262"/>
    </row>
    <row r="628" spans="1:13" ht="12.75">
      <c r="A628" s="13">
        <f>A626+1</f>
        <v>605</v>
      </c>
      <c r="B628" s="16"/>
      <c r="C628" s="16"/>
      <c r="D628" s="15"/>
      <c r="E628" s="19" t="s">
        <v>21</v>
      </c>
      <c r="F628" s="134">
        <f>+F629+F632+F633</f>
        <v>0</v>
      </c>
      <c r="G628" s="122">
        <f aca="true" t="shared" si="58" ref="G628:G640">H628+I628+J628+K628</f>
        <v>0</v>
      </c>
      <c r="H628" s="134">
        <f>+H629+H632+H633+H637</f>
        <v>0</v>
      </c>
      <c r="I628" s="134">
        <f>+I629+I632+I633+I637</f>
        <v>0</v>
      </c>
      <c r="J628" s="134">
        <f>+J629+J632+J633+J637</f>
        <v>0</v>
      </c>
      <c r="K628" s="134">
        <f>+K629+K632+K633+K637</f>
        <v>0</v>
      </c>
      <c r="L628" s="255"/>
      <c r="M628" s="255"/>
    </row>
    <row r="629" spans="1:13" ht="12.75">
      <c r="A629" s="13">
        <f t="shared" si="57"/>
        <v>606</v>
      </c>
      <c r="B629" s="16"/>
      <c r="C629" s="20" t="s">
        <v>20</v>
      </c>
      <c r="D629" s="15"/>
      <c r="E629" s="9" t="s">
        <v>19</v>
      </c>
      <c r="F629" s="134">
        <f>+F630+F631</f>
        <v>0</v>
      </c>
      <c r="G629" s="122">
        <f t="shared" si="58"/>
        <v>0</v>
      </c>
      <c r="H629" s="134">
        <f>+H630+H631</f>
        <v>0</v>
      </c>
      <c r="I629" s="134">
        <f>+I630+I631</f>
        <v>0</v>
      </c>
      <c r="J629" s="134">
        <f>+J630+J631</f>
        <v>0</v>
      </c>
      <c r="K629" s="136">
        <f>+K630+K631</f>
        <v>0</v>
      </c>
      <c r="L629" s="255"/>
      <c r="M629" s="255"/>
    </row>
    <row r="630" spans="1:13" ht="12.75">
      <c r="A630" s="13">
        <f t="shared" si="57"/>
        <v>607</v>
      </c>
      <c r="B630" s="16"/>
      <c r="C630" s="16"/>
      <c r="D630" s="18" t="s">
        <v>18</v>
      </c>
      <c r="E630" s="14" t="s">
        <v>17</v>
      </c>
      <c r="F630" s="133"/>
      <c r="G630" s="135">
        <f t="shared" si="58"/>
        <v>0</v>
      </c>
      <c r="H630" s="133"/>
      <c r="I630" s="133"/>
      <c r="J630" s="133"/>
      <c r="K630" s="137"/>
      <c r="L630" s="262"/>
      <c r="M630" s="262"/>
    </row>
    <row r="631" spans="1:13" ht="12.75">
      <c r="A631" s="13">
        <f t="shared" si="57"/>
        <v>608</v>
      </c>
      <c r="B631" s="16"/>
      <c r="C631" s="16"/>
      <c r="D631" s="15">
        <v>50</v>
      </c>
      <c r="E631" s="14" t="s">
        <v>16</v>
      </c>
      <c r="F631" s="133"/>
      <c r="G631" s="135">
        <f t="shared" si="58"/>
        <v>0</v>
      </c>
      <c r="H631" s="133"/>
      <c r="I631" s="133"/>
      <c r="J631" s="133"/>
      <c r="K631" s="137"/>
      <c r="L631" s="262"/>
      <c r="M631" s="262"/>
    </row>
    <row r="632" spans="1:13" ht="12.75">
      <c r="A632" s="13">
        <f t="shared" si="57"/>
        <v>609</v>
      </c>
      <c r="B632" s="16"/>
      <c r="C632" s="20" t="s">
        <v>15</v>
      </c>
      <c r="D632" s="15"/>
      <c r="E632" s="9" t="s">
        <v>14</v>
      </c>
      <c r="F632" s="133"/>
      <c r="G632" s="135">
        <f t="shared" si="58"/>
        <v>0</v>
      </c>
      <c r="H632" s="133"/>
      <c r="I632" s="133"/>
      <c r="J632" s="133"/>
      <c r="K632" s="137"/>
      <c r="L632" s="262"/>
      <c r="M632" s="262"/>
    </row>
    <row r="633" spans="1:13" ht="12.75">
      <c r="A633" s="13">
        <f t="shared" si="57"/>
        <v>610</v>
      </c>
      <c r="B633" s="16"/>
      <c r="C633" s="20" t="s">
        <v>10</v>
      </c>
      <c r="D633" s="15"/>
      <c r="E633" s="9" t="s">
        <v>13</v>
      </c>
      <c r="F633" s="134">
        <f>+F634+F635</f>
        <v>0</v>
      </c>
      <c r="G633" s="122">
        <f t="shared" si="58"/>
        <v>0</v>
      </c>
      <c r="H633" s="134">
        <f>+H634+H635+H636</f>
        <v>0</v>
      </c>
      <c r="I633" s="134">
        <f>+I634+I635+I636</f>
        <v>0</v>
      </c>
      <c r="J633" s="134">
        <f>+J634+J635+J636</f>
        <v>0</v>
      </c>
      <c r="K633" s="134">
        <f>+K634+K635+K636</f>
        <v>0</v>
      </c>
      <c r="L633" s="255"/>
      <c r="M633" s="255"/>
    </row>
    <row r="634" spans="1:13" ht="12.75">
      <c r="A634" s="13">
        <f t="shared" si="57"/>
        <v>611</v>
      </c>
      <c r="B634" s="16"/>
      <c r="C634" s="16"/>
      <c r="D634" s="18" t="s">
        <v>12</v>
      </c>
      <c r="E634" s="14" t="s">
        <v>11</v>
      </c>
      <c r="F634" s="133"/>
      <c r="G634" s="135">
        <f t="shared" si="58"/>
        <v>0</v>
      </c>
      <c r="H634" s="133"/>
      <c r="I634" s="133"/>
      <c r="J634" s="133"/>
      <c r="K634" s="133"/>
      <c r="L634" s="262"/>
      <c r="M634" s="262"/>
    </row>
    <row r="635" spans="1:13" ht="12.75">
      <c r="A635" s="13">
        <f t="shared" si="57"/>
        <v>612</v>
      </c>
      <c r="B635" s="16"/>
      <c r="C635" s="16"/>
      <c r="D635" s="18" t="s">
        <v>10</v>
      </c>
      <c r="E635" s="14" t="s">
        <v>9</v>
      </c>
      <c r="F635" s="133"/>
      <c r="G635" s="135">
        <f t="shared" si="58"/>
        <v>0</v>
      </c>
      <c r="H635" s="133"/>
      <c r="I635" s="133"/>
      <c r="J635" s="133"/>
      <c r="K635" s="137"/>
      <c r="L635" s="262"/>
      <c r="M635" s="262"/>
    </row>
    <row r="636" spans="1:13" ht="12.75">
      <c r="A636" s="13">
        <f t="shared" si="57"/>
        <v>613</v>
      </c>
      <c r="B636" s="16"/>
      <c r="C636" s="18">
        <v>10</v>
      </c>
      <c r="D636" s="18"/>
      <c r="E636" s="14" t="s">
        <v>290</v>
      </c>
      <c r="F636" s="133"/>
      <c r="G636" s="135">
        <f t="shared" si="58"/>
        <v>0</v>
      </c>
      <c r="H636" s="133"/>
      <c r="I636" s="133"/>
      <c r="J636" s="133"/>
      <c r="K636" s="137"/>
      <c r="L636" s="262"/>
      <c r="M636" s="262"/>
    </row>
    <row r="637" spans="1:13" ht="12.75">
      <c r="A637" s="13">
        <f t="shared" si="57"/>
        <v>614</v>
      </c>
      <c r="B637" s="16"/>
      <c r="C637" s="221">
        <v>50</v>
      </c>
      <c r="D637" s="221"/>
      <c r="E637" s="9" t="s">
        <v>291</v>
      </c>
      <c r="F637" s="147"/>
      <c r="G637" s="122">
        <f t="shared" si="58"/>
        <v>0</v>
      </c>
      <c r="H637" s="146">
        <f>H638+H639</f>
        <v>0</v>
      </c>
      <c r="I637" s="146">
        <f>I638+I639</f>
        <v>0</v>
      </c>
      <c r="J637" s="146">
        <f>J638+J639</f>
        <v>0</v>
      </c>
      <c r="K637" s="146">
        <f>K638+K639</f>
        <v>0</v>
      </c>
      <c r="L637" s="263"/>
      <c r="M637" s="263"/>
    </row>
    <row r="638" spans="1:13" ht="12.75">
      <c r="A638" s="13">
        <f t="shared" si="57"/>
        <v>615</v>
      </c>
      <c r="B638" s="16"/>
      <c r="C638" s="16"/>
      <c r="D638" s="222" t="s">
        <v>12</v>
      </c>
      <c r="E638" s="14" t="s">
        <v>150</v>
      </c>
      <c r="F638" s="133"/>
      <c r="G638" s="135">
        <f t="shared" si="58"/>
        <v>0</v>
      </c>
      <c r="H638" s="133"/>
      <c r="I638" s="133"/>
      <c r="J638" s="133"/>
      <c r="K638" s="137"/>
      <c r="L638" s="262"/>
      <c r="M638" s="262"/>
    </row>
    <row r="639" spans="1:13" ht="12.75">
      <c r="A639" s="13">
        <f t="shared" si="57"/>
        <v>616</v>
      </c>
      <c r="B639" s="16"/>
      <c r="C639" s="16"/>
      <c r="D639" s="18">
        <v>50</v>
      </c>
      <c r="E639" s="14" t="s">
        <v>292</v>
      </c>
      <c r="F639" s="133"/>
      <c r="G639" s="135">
        <f t="shared" si="58"/>
        <v>0</v>
      </c>
      <c r="H639" s="133"/>
      <c r="I639" s="133"/>
      <c r="J639" s="133"/>
      <c r="K639" s="137"/>
      <c r="L639" s="262"/>
      <c r="M639" s="262"/>
    </row>
    <row r="640" spans="1:13" ht="12.75">
      <c r="A640" s="13">
        <f t="shared" si="57"/>
        <v>617</v>
      </c>
      <c r="B640" s="16"/>
      <c r="C640" s="16"/>
      <c r="D640" s="15"/>
      <c r="E640" s="14" t="s">
        <v>8</v>
      </c>
      <c r="F640" s="150"/>
      <c r="G640" s="122">
        <f t="shared" si="58"/>
        <v>0</v>
      </c>
      <c r="H640" s="150"/>
      <c r="I640" s="150"/>
      <c r="J640" s="150"/>
      <c r="K640" s="150"/>
      <c r="L640" s="267"/>
      <c r="M640" s="267"/>
    </row>
    <row r="641" spans="1:13" ht="12.75">
      <c r="A641" s="13">
        <f t="shared" si="57"/>
        <v>618</v>
      </c>
      <c r="B641" s="16"/>
      <c r="C641" s="16"/>
      <c r="D641" s="15"/>
      <c r="E641" s="14" t="s">
        <v>7</v>
      </c>
      <c r="F641" s="150"/>
      <c r="G641" s="122">
        <f>H641+I641+J641+K641</f>
        <v>598.67</v>
      </c>
      <c r="H641" s="150">
        <v>598.67</v>
      </c>
      <c r="I641" s="150"/>
      <c r="J641" s="150"/>
      <c r="K641" s="150"/>
      <c r="L641" s="267"/>
      <c r="M641" s="267"/>
    </row>
    <row r="642" spans="1:13" ht="13.5" thickBot="1">
      <c r="A642" s="13">
        <f t="shared" si="57"/>
        <v>619</v>
      </c>
      <c r="B642" s="12"/>
      <c r="C642" s="12"/>
      <c r="D642" s="11"/>
      <c r="E642" s="10" t="s">
        <v>6</v>
      </c>
      <c r="F642" s="126"/>
      <c r="G642" s="125">
        <f>H642+I642+J642+K642</f>
        <v>598.67</v>
      </c>
      <c r="H642" s="126">
        <v>598.67</v>
      </c>
      <c r="I642" s="126"/>
      <c r="J642" s="126"/>
      <c r="K642" s="127"/>
      <c r="L642" s="263"/>
      <c r="M642" s="263"/>
    </row>
    <row r="643" ht="10.5" customHeight="1">
      <c r="I643" s="130"/>
    </row>
    <row r="644" spans="1:13" ht="12.75" hidden="1">
      <c r="A644" s="4" t="s">
        <v>5</v>
      </c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256"/>
      <c r="M644" s="256"/>
    </row>
    <row r="645" spans="1:13" ht="12.75" hidden="1">
      <c r="A645" s="4" t="s">
        <v>4</v>
      </c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256"/>
      <c r="M645" s="256"/>
    </row>
    <row r="646" spans="1:13" ht="12.75" hidden="1">
      <c r="A646" s="4" t="s">
        <v>3</v>
      </c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256"/>
      <c r="M646" s="256"/>
    </row>
    <row r="647" ht="12.75" hidden="1"/>
    <row r="648" spans="1:13" ht="12.75" hidden="1">
      <c r="A648" s="8" t="s">
        <v>2</v>
      </c>
      <c r="B648" s="7"/>
      <c r="C648" s="7"/>
      <c r="D648" s="6"/>
      <c r="E648" s="6"/>
      <c r="F648" s="6"/>
      <c r="G648" s="6"/>
      <c r="H648" s="6"/>
      <c r="I648" s="6"/>
      <c r="J648" s="6"/>
      <c r="K648" s="6"/>
      <c r="L648" s="269"/>
      <c r="M648" s="269"/>
    </row>
    <row r="649" spans="1:13" ht="12.75" hidden="1">
      <c r="A649" s="4" t="s">
        <v>1</v>
      </c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256"/>
      <c r="M649" s="256"/>
    </row>
    <row r="650" spans="1:13" ht="12.75" hidden="1">
      <c r="A650" s="4" t="s">
        <v>0</v>
      </c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256"/>
      <c r="M650" s="256"/>
    </row>
    <row r="651" spans="7:13" ht="12.75">
      <c r="G651" s="130"/>
      <c r="H651" s="130"/>
      <c r="I651" s="130"/>
      <c r="J651" s="130"/>
      <c r="K651" s="130"/>
      <c r="L651" s="270"/>
      <c r="M651" s="270"/>
    </row>
    <row r="652" spans="4:13" ht="15">
      <c r="D652" s="3" t="s">
        <v>294</v>
      </c>
      <c r="G652" s="2"/>
      <c r="H652" s="223" t="s">
        <v>293</v>
      </c>
      <c r="I652" s="130"/>
      <c r="J652" s="130"/>
      <c r="K652" s="130"/>
      <c r="L652" s="270"/>
      <c r="M652" s="270"/>
    </row>
    <row r="653" spans="4:8" ht="16.5">
      <c r="D653" s="165" t="s">
        <v>320</v>
      </c>
      <c r="H653" s="55" t="s">
        <v>323</v>
      </c>
    </row>
    <row r="654" spans="5:11" ht="23.25">
      <c r="E654" s="170"/>
      <c r="F654" s="170"/>
      <c r="G654" s="171"/>
      <c r="H654" s="171"/>
      <c r="I654" s="172"/>
      <c r="J654" s="171"/>
      <c r="K654" s="171"/>
    </row>
    <row r="655" spans="2:13" ht="13.5">
      <c r="B655" s="199" t="s">
        <v>278</v>
      </c>
      <c r="C655" s="117"/>
      <c r="D655" s="117"/>
      <c r="E655" s="200"/>
      <c r="F655" s="200"/>
      <c r="G655" s="201"/>
      <c r="H655" s="201"/>
      <c r="I655" s="201"/>
      <c r="J655" s="201"/>
      <c r="K655" s="173"/>
      <c r="L655" s="270"/>
      <c r="M655" s="270"/>
    </row>
    <row r="656" spans="2:13" ht="13.5">
      <c r="B656" s="202" t="s">
        <v>295</v>
      </c>
      <c r="C656" s="203"/>
      <c r="D656" s="203"/>
      <c r="E656" s="203"/>
      <c r="F656" s="200"/>
      <c r="G656" s="201"/>
      <c r="H656" s="201"/>
      <c r="I656" s="201"/>
      <c r="J656" s="201"/>
      <c r="K656" s="173"/>
      <c r="L656" s="270"/>
      <c r="M656" s="270"/>
    </row>
    <row r="657" spans="2:13" ht="13.5">
      <c r="B657" s="202" t="s">
        <v>296</v>
      </c>
      <c r="C657" s="203"/>
      <c r="D657" s="203"/>
      <c r="E657" s="203"/>
      <c r="F657" s="200"/>
      <c r="G657" s="204"/>
      <c r="H657" s="204"/>
      <c r="I657" s="204"/>
      <c r="J657" s="204"/>
      <c r="K657" s="174"/>
      <c r="L657" s="271"/>
      <c r="M657" s="271"/>
    </row>
    <row r="658" spans="2:13" ht="13.5">
      <c r="B658" s="199"/>
      <c r="C658" s="117"/>
      <c r="D658" s="117"/>
      <c r="E658" s="117"/>
      <c r="F658" s="205"/>
      <c r="G658" s="201"/>
      <c r="H658" s="201"/>
      <c r="I658" s="201"/>
      <c r="J658" s="201"/>
      <c r="K658" s="173"/>
      <c r="L658" s="270"/>
      <c r="M658" s="270"/>
    </row>
    <row r="659" spans="1:11" ht="15">
      <c r="A659" s="197" t="s">
        <v>274</v>
      </c>
      <c r="B659" s="128"/>
      <c r="C659" s="128"/>
      <c r="D659" s="128"/>
      <c r="E659" s="208"/>
      <c r="F659" s="208"/>
      <c r="G659" s="209"/>
      <c r="H659" s="209"/>
      <c r="I659" s="209"/>
      <c r="J659" s="209"/>
      <c r="K659" s="171"/>
    </row>
    <row r="660" spans="1:11" ht="15">
      <c r="A660" s="197" t="s">
        <v>275</v>
      </c>
      <c r="B660" s="128"/>
      <c r="C660" s="128"/>
      <c r="D660" s="128"/>
      <c r="E660" s="209"/>
      <c r="F660" s="209"/>
      <c r="G660" s="210"/>
      <c r="H660" s="209"/>
      <c r="I660" s="211"/>
      <c r="J660" s="209"/>
      <c r="K660" s="171"/>
    </row>
    <row r="661" spans="1:11" ht="15">
      <c r="A661" s="197" t="s">
        <v>276</v>
      </c>
      <c r="B661" s="128"/>
      <c r="C661" s="128"/>
      <c r="D661" s="128"/>
      <c r="E661" s="209"/>
      <c r="F661" s="209"/>
      <c r="G661" s="209"/>
      <c r="H661" s="209"/>
      <c r="I661" s="209"/>
      <c r="J661" s="209"/>
      <c r="K661" s="171"/>
    </row>
    <row r="662" spans="1:11" ht="15">
      <c r="A662" s="197" t="s">
        <v>277</v>
      </c>
      <c r="B662" s="128"/>
      <c r="C662" s="128"/>
      <c r="D662" s="128"/>
      <c r="E662" s="209"/>
      <c r="F662" s="209"/>
      <c r="G662" s="212"/>
      <c r="H662" s="212"/>
      <c r="I662" s="211"/>
      <c r="J662" s="212"/>
      <c r="K662" s="171"/>
    </row>
    <row r="663" spans="1:11" ht="15.75">
      <c r="A663" s="198"/>
      <c r="B663" s="117"/>
      <c r="C663" s="117"/>
      <c r="D663" s="117"/>
      <c r="E663" s="206"/>
      <c r="F663" s="206"/>
      <c r="G663" s="207"/>
      <c r="H663" s="207"/>
      <c r="I663" s="175"/>
      <c r="J663" s="201"/>
      <c r="K663" s="171"/>
    </row>
    <row r="664" spans="5:11" ht="12.75">
      <c r="E664" s="176"/>
      <c r="F664" s="176"/>
      <c r="G664" s="176"/>
      <c r="H664" s="176"/>
      <c r="I664" s="175"/>
      <c r="J664" s="173"/>
      <c r="K664" s="171"/>
    </row>
    <row r="665" spans="5:11" ht="12.75">
      <c r="E665" s="171"/>
      <c r="F665" s="171"/>
      <c r="G665" s="173"/>
      <c r="H665" s="173"/>
      <c r="I665" s="175"/>
      <c r="J665" s="173"/>
      <c r="K665" s="171"/>
    </row>
    <row r="666" spans="5:11" ht="12.75">
      <c r="E666" s="171"/>
      <c r="F666" s="171"/>
      <c r="G666" s="175"/>
      <c r="H666" s="175"/>
      <c r="I666" s="175"/>
      <c r="J666" s="173"/>
      <c r="K666" s="171"/>
    </row>
    <row r="667" spans="5:11" ht="12.75">
      <c r="E667" s="171"/>
      <c r="F667" s="171"/>
      <c r="G667" s="171"/>
      <c r="H667" s="171"/>
      <c r="I667" s="171"/>
      <c r="J667" s="171"/>
      <c r="K667" s="171"/>
    </row>
    <row r="668" spans="5:11" ht="15.75">
      <c r="E668" s="177"/>
      <c r="F668" s="177"/>
      <c r="G668" s="171"/>
      <c r="H668" s="178"/>
      <c r="I668" s="171"/>
      <c r="J668" s="171"/>
      <c r="K668" s="171"/>
    </row>
    <row r="669" spans="5:11" ht="12.75">
      <c r="E669" s="179"/>
      <c r="F669" s="179"/>
      <c r="G669" s="180"/>
      <c r="H669" s="171"/>
      <c r="I669" s="171"/>
      <c r="J669" s="171"/>
      <c r="K669" s="171"/>
    </row>
    <row r="670" spans="5:11" ht="12.75">
      <c r="E670" s="179"/>
      <c r="F670" s="179"/>
      <c r="G670" s="180"/>
      <c r="H670" s="171"/>
      <c r="I670" s="171"/>
      <c r="J670" s="171"/>
      <c r="K670" s="171"/>
    </row>
    <row r="671" spans="5:11" ht="12.75">
      <c r="E671" s="179"/>
      <c r="F671" s="179"/>
      <c r="G671" s="181"/>
      <c r="H671" s="171"/>
      <c r="I671" s="171"/>
      <c r="J671" s="171"/>
      <c r="K671" s="171"/>
    </row>
    <row r="672" spans="5:11" ht="12.75">
      <c r="E672" s="182"/>
      <c r="F672" s="182"/>
      <c r="G672" s="183"/>
      <c r="H672" s="171"/>
      <c r="I672" s="171"/>
      <c r="J672" s="171"/>
      <c r="K672" s="171"/>
    </row>
    <row r="673" spans="5:11" ht="12.75">
      <c r="E673" s="182"/>
      <c r="F673" s="182"/>
      <c r="G673" s="180"/>
      <c r="H673" s="171"/>
      <c r="I673" s="171"/>
      <c r="J673" s="171"/>
      <c r="K673" s="171"/>
    </row>
    <row r="674" spans="5:11" ht="18">
      <c r="E674" s="184"/>
      <c r="F674" s="184"/>
      <c r="G674" s="171"/>
      <c r="H674" s="171"/>
      <c r="I674" s="171"/>
      <c r="J674" s="171"/>
      <c r="K674" s="171"/>
    </row>
    <row r="675" spans="5:11" ht="18">
      <c r="E675" s="184"/>
      <c r="F675" s="184"/>
      <c r="G675" s="171"/>
      <c r="H675" s="171"/>
      <c r="I675" s="171"/>
      <c r="J675" s="171"/>
      <c r="K675" s="171"/>
    </row>
    <row r="676" spans="5:11" ht="12.75">
      <c r="E676" s="171"/>
      <c r="F676" s="171"/>
      <c r="G676" s="171"/>
      <c r="H676" s="171"/>
      <c r="I676" s="171"/>
      <c r="J676" s="171"/>
      <c r="K676" s="171"/>
    </row>
    <row r="677" spans="5:11" ht="12.75">
      <c r="E677" s="171"/>
      <c r="F677" s="171"/>
      <c r="G677" s="171"/>
      <c r="H677" s="171"/>
      <c r="I677" s="171"/>
      <c r="J677" s="171"/>
      <c r="K677" s="171"/>
    </row>
    <row r="678" spans="5:11" ht="12.75">
      <c r="E678" s="171"/>
      <c r="F678" s="171"/>
      <c r="G678" s="171"/>
      <c r="H678" s="171"/>
      <c r="I678" s="171"/>
      <c r="J678" s="171"/>
      <c r="K678" s="171"/>
    </row>
    <row r="679" spans="5:11" ht="12.75">
      <c r="E679" s="171"/>
      <c r="F679" s="171"/>
      <c r="G679" s="171"/>
      <c r="H679" s="171"/>
      <c r="I679" s="171"/>
      <c r="J679" s="171"/>
      <c r="K679" s="171"/>
    </row>
    <row r="680" spans="5:11" ht="12.75">
      <c r="E680" s="171"/>
      <c r="F680" s="171"/>
      <c r="G680" s="171"/>
      <c r="H680" s="171"/>
      <c r="I680" s="171"/>
      <c r="J680" s="171"/>
      <c r="K680" s="171"/>
    </row>
    <row r="681" spans="5:11" ht="12.75">
      <c r="E681" s="171"/>
      <c r="F681" s="171"/>
      <c r="G681" s="171"/>
      <c r="H681" s="171"/>
      <c r="I681" s="171"/>
      <c r="J681" s="171"/>
      <c r="K681" s="171"/>
    </row>
    <row r="682" spans="5:11" ht="12.75">
      <c r="E682" s="171"/>
      <c r="F682" s="171"/>
      <c r="G682" s="171"/>
      <c r="H682" s="171"/>
      <c r="I682" s="171"/>
      <c r="J682" s="171"/>
      <c r="K682" s="171"/>
    </row>
  </sheetData>
  <printOptions horizontalCentered="1"/>
  <pageMargins left="0.5" right="0" top="0.5" bottom="0" header="0" footer="0"/>
  <pageSetup horizontalDpi="600" verticalDpi="600" orientation="landscape" paperSize="9" scale="65" r:id="rId1"/>
  <rowBreaks count="4" manualBreakCount="4">
    <brk id="408" max="11" man="1"/>
    <brk id="464" max="11" man="1"/>
    <brk id="524" max="11" man="1"/>
    <brk id="5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</cp:lastModifiedBy>
  <cp:lastPrinted>2011-02-23T06:21:37Z</cp:lastPrinted>
  <dcterms:created xsi:type="dcterms:W3CDTF">1996-10-14T23:33:28Z</dcterms:created>
  <dcterms:modified xsi:type="dcterms:W3CDTF">2011-02-23T12:25:11Z</dcterms:modified>
  <cp:category/>
  <cp:version/>
  <cp:contentType/>
  <cp:contentStatus/>
</cp:coreProperties>
</file>